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540" windowWidth="27495" windowHeight="14505"/>
  </bookViews>
  <sheets>
    <sheet name="сводка" sheetId="6" r:id="rId1"/>
  </sheets>
  <calcPr calcId="145621"/>
</workbook>
</file>

<file path=xl/calcChain.xml><?xml version="1.0" encoding="utf-8"?>
<calcChain xmlns="http://schemas.openxmlformats.org/spreadsheetml/2006/main">
  <c r="H175" i="6" l="1"/>
  <c r="G175" i="6"/>
  <c r="H134" i="6"/>
  <c r="G134" i="6"/>
  <c r="H133" i="6"/>
  <c r="G133" i="6"/>
  <c r="H132" i="6"/>
  <c r="G132" i="6"/>
  <c r="G109" i="6"/>
  <c r="H109" i="6"/>
  <c r="G108" i="6"/>
  <c r="H108" i="6"/>
  <c r="H14" i="6"/>
  <c r="G14" i="6"/>
  <c r="H181" i="6" l="1"/>
  <c r="G181" i="6"/>
  <c r="H180" i="6"/>
  <c r="G180" i="6"/>
  <c r="H150" i="6"/>
  <c r="G150" i="6"/>
  <c r="H139" i="6"/>
  <c r="G139" i="6"/>
  <c r="H107" i="6"/>
  <c r="G107" i="6"/>
  <c r="H106" i="6"/>
  <c r="G106" i="6"/>
  <c r="H92" i="6"/>
  <c r="G92" i="6"/>
  <c r="H89" i="6"/>
  <c r="G89" i="6"/>
  <c r="F90" i="6"/>
  <c r="H64" i="6"/>
  <c r="G64" i="6"/>
  <c r="H63" i="6"/>
  <c r="G63" i="6"/>
  <c r="H62" i="6"/>
  <c r="G62" i="6"/>
  <c r="H13" i="6"/>
  <c r="G13" i="6"/>
  <c r="G172" i="6" l="1"/>
  <c r="H157" i="6"/>
  <c r="G157" i="6"/>
  <c r="H156" i="6"/>
  <c r="G156" i="6"/>
  <c r="H155" i="6"/>
  <c r="G155" i="6"/>
  <c r="H154" i="6"/>
  <c r="G154" i="6"/>
  <c r="H153" i="6"/>
  <c r="G153" i="6"/>
  <c r="H152" i="6"/>
  <c r="G152" i="6"/>
  <c r="H151" i="6"/>
  <c r="G151" i="6"/>
  <c r="G147" i="6"/>
  <c r="H146" i="6"/>
  <c r="F145" i="6"/>
  <c r="G145" i="6" s="1"/>
  <c r="F144" i="6"/>
  <c r="H144" i="6" s="1"/>
  <c r="F143" i="6"/>
  <c r="G143" i="6" s="1"/>
  <c r="H142" i="6"/>
  <c r="G141" i="6"/>
  <c r="G140" i="6"/>
  <c r="H140" i="6"/>
  <c r="G136" i="6"/>
  <c r="F130" i="6"/>
  <c r="G130" i="6" s="1"/>
  <c r="F128" i="6"/>
  <c r="G128" i="6" s="1"/>
  <c r="F124" i="6"/>
  <c r="G124" i="6" s="1"/>
  <c r="G122" i="6"/>
  <c r="H172" i="6" l="1"/>
  <c r="G144" i="6"/>
  <c r="G142" i="6"/>
  <c r="G146" i="6"/>
  <c r="H141" i="6"/>
  <c r="H143" i="6"/>
  <c r="H145" i="6"/>
  <c r="H147" i="6"/>
  <c r="H136" i="6"/>
  <c r="H130" i="6"/>
  <c r="H128" i="6"/>
  <c r="H124" i="6"/>
  <c r="H122" i="6"/>
  <c r="F176" i="6"/>
  <c r="F169" i="6"/>
  <c r="F165" i="6"/>
  <c r="F164" i="6"/>
  <c r="F161" i="6"/>
  <c r="F160" i="6"/>
  <c r="F159" i="6"/>
  <c r="F158" i="6"/>
  <c r="F131" i="6"/>
  <c r="F129" i="6"/>
  <c r="F127" i="6"/>
  <c r="F126" i="6"/>
  <c r="F119" i="6"/>
  <c r="F118" i="6"/>
  <c r="F111" i="6"/>
  <c r="F110" i="6"/>
  <c r="F104" i="6"/>
  <c r="F103" i="6"/>
  <c r="F95" i="6"/>
  <c r="F94" i="6"/>
  <c r="F93" i="6"/>
  <c r="F83" i="6"/>
  <c r="F82" i="6"/>
  <c r="F71" i="6"/>
  <c r="F70" i="6"/>
  <c r="F69" i="6"/>
  <c r="F61" i="6"/>
  <c r="F60" i="6"/>
  <c r="F59" i="6"/>
  <c r="F58" i="6"/>
  <c r="F57" i="6"/>
  <c r="F47" i="6"/>
  <c r="F46" i="6"/>
  <c r="F10" i="6"/>
  <c r="D176" i="6"/>
  <c r="D171" i="6"/>
  <c r="D167" i="6"/>
  <c r="D166" i="6"/>
  <c r="D165" i="6"/>
  <c r="D164" i="6"/>
  <c r="D163" i="6"/>
  <c r="D162" i="6"/>
  <c r="D161" i="6"/>
  <c r="D160" i="6"/>
  <c r="D159" i="6"/>
  <c r="D158" i="6"/>
  <c r="D135" i="6"/>
  <c r="D129" i="6"/>
  <c r="D126" i="6"/>
  <c r="D123" i="6"/>
  <c r="D120" i="6"/>
  <c r="D119" i="6"/>
  <c r="D118" i="6"/>
  <c r="D116" i="6"/>
  <c r="D115" i="6"/>
  <c r="D114" i="6"/>
  <c r="D111" i="6"/>
  <c r="D110" i="6"/>
  <c r="D105" i="6"/>
  <c r="D104" i="6"/>
  <c r="D103" i="6"/>
  <c r="D102" i="6"/>
  <c r="D101" i="6"/>
  <c r="D100" i="6"/>
  <c r="D99" i="6"/>
  <c r="D98" i="6"/>
  <c r="D97" i="6"/>
  <c r="D96" i="6"/>
  <c r="D95" i="6"/>
  <c r="D94" i="6"/>
  <c r="D93" i="6"/>
  <c r="D91" i="6"/>
  <c r="D90" i="6"/>
  <c r="D88" i="6"/>
  <c r="D87" i="6"/>
  <c r="D86" i="6"/>
  <c r="D85" i="6"/>
  <c r="D84" i="6"/>
  <c r="D83" i="6"/>
  <c r="D82" i="6"/>
  <c r="D81" i="6"/>
  <c r="D80" i="6"/>
  <c r="D79" i="6"/>
  <c r="D78" i="6"/>
  <c r="D77" i="6"/>
  <c r="D76" i="6"/>
  <c r="D75" i="6"/>
  <c r="D74" i="6"/>
  <c r="D73" i="6"/>
  <c r="D72" i="6"/>
  <c r="D71" i="6"/>
  <c r="D70" i="6"/>
  <c r="D69" i="6"/>
  <c r="D68" i="6"/>
  <c r="D67" i="6"/>
  <c r="D66" i="6"/>
  <c r="D65" i="6"/>
  <c r="D61" i="6"/>
  <c r="D60" i="6"/>
  <c r="D59" i="6"/>
  <c r="D58" i="6"/>
  <c r="D57" i="6"/>
  <c r="D56" i="6"/>
  <c r="D55" i="6"/>
  <c r="D54" i="6"/>
  <c r="D53" i="6"/>
  <c r="D52" i="6"/>
  <c r="D51" i="6"/>
  <c r="D50" i="6"/>
  <c r="D49"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2" i="6"/>
  <c r="D11" i="6"/>
  <c r="D10" i="6"/>
  <c r="D9" i="6"/>
  <c r="D8" i="6"/>
  <c r="D7" i="6"/>
  <c r="D5" i="6"/>
  <c r="E48" i="6"/>
  <c r="C48" i="6"/>
  <c r="D48" i="6" s="1"/>
  <c r="E6" i="6"/>
  <c r="C6" i="6"/>
  <c r="D6" i="6" s="1"/>
  <c r="H184" i="6" l="1"/>
  <c r="H168" i="6"/>
  <c r="H76" i="6"/>
  <c r="H86" i="6"/>
  <c r="G88" i="6"/>
  <c r="H91" i="6"/>
  <c r="H94" i="6"/>
  <c r="H100" i="6"/>
  <c r="H114" i="6"/>
  <c r="H177" i="6"/>
  <c r="H179" i="6"/>
  <c r="H183" i="6"/>
  <c r="G168" i="6"/>
  <c r="H112" i="6"/>
  <c r="H116" i="6"/>
  <c r="H162" i="6"/>
  <c r="G8" i="6"/>
  <c r="G10" i="6"/>
  <c r="G57" i="6"/>
  <c r="G59" i="6"/>
  <c r="G61" i="6"/>
  <c r="G66" i="6"/>
  <c r="H70" i="6"/>
  <c r="H72" i="6"/>
  <c r="H75" i="6"/>
  <c r="H77" i="6"/>
  <c r="G79" i="6"/>
  <c r="G81" i="6"/>
  <c r="G83" i="6"/>
  <c r="G85" i="6"/>
  <c r="H90" i="6"/>
  <c r="G97" i="6"/>
  <c r="H99" i="6"/>
  <c r="H101" i="6"/>
  <c r="G105" i="6"/>
  <c r="H148" i="6"/>
  <c r="H159" i="6"/>
  <c r="G5" i="6"/>
  <c r="H59" i="6"/>
  <c r="G7" i="6"/>
  <c r="G9" i="6"/>
  <c r="G11" i="6"/>
  <c r="H15" i="6"/>
  <c r="G17" i="6"/>
  <c r="H19" i="6"/>
  <c r="G21" i="6"/>
  <c r="H23" i="6"/>
  <c r="G25" i="6"/>
  <c r="H27" i="6"/>
  <c r="H29" i="6"/>
  <c r="H31" i="6"/>
  <c r="G33" i="6"/>
  <c r="G35" i="6"/>
  <c r="H37" i="6"/>
  <c r="H39" i="6"/>
  <c r="G41" i="6"/>
  <c r="H43" i="6"/>
  <c r="G45" i="6"/>
  <c r="H47" i="6"/>
  <c r="H50" i="6"/>
  <c r="G52" i="6"/>
  <c r="H54" i="6"/>
  <c r="G56" i="6"/>
  <c r="G65" i="6"/>
  <c r="G67" i="6"/>
  <c r="H73" i="6"/>
  <c r="H6" i="6"/>
  <c r="G6" i="6"/>
  <c r="H113" i="6"/>
  <c r="G113" i="6"/>
  <c r="H118" i="6"/>
  <c r="H120" i="6"/>
  <c r="H126" i="6"/>
  <c r="H135" i="6"/>
  <c r="H138" i="6"/>
  <c r="H161" i="6"/>
  <c r="G161" i="6"/>
  <c r="H163" i="6"/>
  <c r="G163" i="6"/>
  <c r="H167" i="6"/>
  <c r="H169" i="6"/>
  <c r="G169" i="6"/>
  <c r="H171" i="6"/>
  <c r="H174" i="6"/>
  <c r="G15" i="6"/>
  <c r="G19" i="6"/>
  <c r="G23" i="6"/>
  <c r="G27" i="6"/>
  <c r="G37" i="6"/>
  <c r="G43" i="6"/>
  <c r="G50" i="6"/>
  <c r="G54" i="6"/>
  <c r="G77" i="6"/>
  <c r="G114" i="6"/>
  <c r="G148" i="6"/>
  <c r="G179" i="6"/>
  <c r="H5" i="6"/>
  <c r="H9" i="6"/>
  <c r="H17" i="6"/>
  <c r="H21" i="6"/>
  <c r="H25" i="6"/>
  <c r="H35" i="6"/>
  <c r="H41" i="6"/>
  <c r="H45" i="6"/>
  <c r="H52" i="6"/>
  <c r="H56" i="6"/>
  <c r="H65" i="6"/>
  <c r="H85" i="6"/>
  <c r="H105" i="6"/>
  <c r="H117" i="6"/>
  <c r="G117" i="6"/>
  <c r="H11" i="6"/>
  <c r="H58" i="6"/>
  <c r="H60" i="6"/>
  <c r="G69" i="6"/>
  <c r="G71" i="6"/>
  <c r="H87" i="6"/>
  <c r="H93" i="6"/>
  <c r="H95" i="6"/>
  <c r="H8" i="6"/>
  <c r="H12" i="6"/>
  <c r="G12" i="6"/>
  <c r="H16" i="6"/>
  <c r="G16" i="6"/>
  <c r="H18" i="6"/>
  <c r="G18" i="6"/>
  <c r="H20" i="6"/>
  <c r="G20" i="6"/>
  <c r="H22" i="6"/>
  <c r="G22" i="6"/>
  <c r="H24" i="6"/>
  <c r="G24" i="6"/>
  <c r="H26" i="6"/>
  <c r="G26" i="6"/>
  <c r="H28" i="6"/>
  <c r="G28" i="6"/>
  <c r="H30" i="6"/>
  <c r="G30" i="6"/>
  <c r="G32" i="6"/>
  <c r="H34" i="6"/>
  <c r="G34" i="6"/>
  <c r="H36" i="6"/>
  <c r="G36" i="6"/>
  <c r="H38" i="6"/>
  <c r="G38" i="6"/>
  <c r="G40" i="6"/>
  <c r="H42" i="6"/>
  <c r="G42" i="6"/>
  <c r="H44" i="6"/>
  <c r="G44" i="6"/>
  <c r="G46" i="6"/>
  <c r="H49" i="6"/>
  <c r="G49" i="6"/>
  <c r="H51" i="6"/>
  <c r="G51" i="6"/>
  <c r="H53" i="6"/>
  <c r="G53" i="6"/>
  <c r="H55" i="6"/>
  <c r="G55" i="6"/>
  <c r="H57" i="6"/>
  <c r="H61" i="6"/>
  <c r="H66" i="6"/>
  <c r="H68" i="6"/>
  <c r="G72" i="6"/>
  <c r="G74" i="6"/>
  <c r="G76" i="6"/>
  <c r="G78" i="6"/>
  <c r="H80" i="6"/>
  <c r="H82" i="6"/>
  <c r="H84" i="6"/>
  <c r="H88" i="6"/>
  <c r="H96" i="6"/>
  <c r="G98" i="6"/>
  <c r="G100" i="6"/>
  <c r="G102" i="6"/>
  <c r="H104" i="6"/>
  <c r="H110" i="6"/>
  <c r="H119" i="6"/>
  <c r="H121" i="6"/>
  <c r="H125" i="6"/>
  <c r="H127" i="6"/>
  <c r="H131" i="6"/>
  <c r="H137" i="6"/>
  <c r="H149" i="6"/>
  <c r="G149" i="6"/>
  <c r="H158" i="6"/>
  <c r="G158" i="6"/>
  <c r="H160" i="6"/>
  <c r="G164" i="6"/>
  <c r="G166" i="6"/>
  <c r="G170" i="6"/>
  <c r="G173" i="6"/>
  <c r="G176" i="6"/>
  <c r="H178" i="6"/>
  <c r="G178" i="6"/>
  <c r="H182" i="6"/>
  <c r="G182" i="6"/>
  <c r="G29" i="6"/>
  <c r="G68" i="6"/>
  <c r="G75" i="6"/>
  <c r="G84" i="6"/>
  <c r="G99" i="6"/>
  <c r="G112" i="6"/>
  <c r="G116" i="6"/>
  <c r="G162" i="6"/>
  <c r="G177" i="6"/>
  <c r="G183" i="6"/>
  <c r="H7" i="6"/>
  <c r="H33" i="6"/>
  <c r="H67" i="6"/>
  <c r="H74" i="6"/>
  <c r="H78" i="6"/>
  <c r="H98" i="6"/>
  <c r="H102" i="6"/>
  <c r="G103" i="6"/>
  <c r="H103" i="6"/>
  <c r="G111" i="6"/>
  <c r="H111" i="6"/>
  <c r="H115" i="6"/>
  <c r="G115" i="6"/>
  <c r="H123" i="6"/>
  <c r="H129" i="6"/>
  <c r="H165" i="6"/>
  <c r="G73" i="6"/>
  <c r="G101" i="6"/>
  <c r="G159" i="6"/>
  <c r="G184" i="6"/>
  <c r="G93" i="6"/>
  <c r="G95" i="6"/>
  <c r="G91" i="6"/>
  <c r="G94" i="6"/>
  <c r="G86" i="6"/>
  <c r="G87" i="6"/>
  <c r="G70" i="6"/>
  <c r="H69" i="6"/>
  <c r="H71" i="6"/>
  <c r="G58" i="6"/>
  <c r="G60" i="6"/>
  <c r="H10" i="6"/>
  <c r="H170" i="6"/>
  <c r="H173" i="6"/>
  <c r="H176" i="6"/>
  <c r="G171" i="6"/>
  <c r="G174" i="6"/>
  <c r="G165" i="6"/>
  <c r="G167" i="6"/>
  <c r="H164" i="6"/>
  <c r="H166" i="6"/>
  <c r="G160" i="6"/>
  <c r="G119" i="6"/>
  <c r="G121" i="6"/>
  <c r="G125" i="6"/>
  <c r="G127" i="6"/>
  <c r="G131" i="6"/>
  <c r="G137" i="6"/>
  <c r="G118" i="6"/>
  <c r="G120" i="6"/>
  <c r="G123" i="6"/>
  <c r="G126" i="6"/>
  <c r="G129" i="6"/>
  <c r="G135" i="6"/>
  <c r="G138" i="6"/>
  <c r="G48" i="6"/>
  <c r="H48" i="6"/>
  <c r="G104" i="6"/>
  <c r="G110" i="6"/>
  <c r="G96" i="6"/>
  <c r="H97" i="6"/>
  <c r="G90" i="6"/>
  <c r="G80" i="6"/>
  <c r="G82" i="6"/>
  <c r="H79" i="6"/>
  <c r="H81" i="6"/>
  <c r="H83" i="6"/>
  <c r="G47" i="6"/>
  <c r="H46" i="6"/>
  <c r="G39" i="6"/>
  <c r="H40" i="6"/>
  <c r="G31" i="6"/>
  <c r="H32" i="6"/>
</calcChain>
</file>

<file path=xl/sharedStrings.xml><?xml version="1.0" encoding="utf-8"?>
<sst xmlns="http://schemas.openxmlformats.org/spreadsheetml/2006/main" count="367" uniqueCount="348">
  <si>
    <t>Утвержденные бюджетные назначения</t>
  </si>
  <si>
    <t>Исполнено</t>
  </si>
  <si>
    <t>Доходы бюджета - всего</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</si>
  <si>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</si>
  <si>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</si>
  <si>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</si>
  <si>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</si>
  <si>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</si>
  <si>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</si>
  <si>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</si>
  <si>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</si>
  <si>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</si>
  <si>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</si>
  <si>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</si>
  <si>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</si>
  <si>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</si>
  <si>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</si>
  <si>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</si>
  <si>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</si>
  <si>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</si>
  <si>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</si>
  <si>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</si>
  <si>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</si>
  <si>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</si>
  <si>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</si>
  <si>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</si>
  <si>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</si>
  <si>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</si>
  <si>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</si>
  <si>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</si>
  <si>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</si>
  <si>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</si>
  <si>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</si>
  <si>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</si>
  <si>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</si>
  <si>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</si>
  <si>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</si>
  <si>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</si>
  <si>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</si>
  <si>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</si>
  <si>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</si>
  <si>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</si>
  <si>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</si>
  <si>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</si>
  <si>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</si>
  <si>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</si>
  <si>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</si>
  <si>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</si>
  <si>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</si>
  <si>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</si>
  <si>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</si>
  <si>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</si>
  <si>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</si>
  <si>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</si>
  <si>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</si>
  <si>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</si>
  <si>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</si>
  <si>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</si>
  <si>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</si>
  <si>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</si>
  <si>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</si>
  <si>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</si>
  <si>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</si>
  <si>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</si>
  <si>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</si>
  <si>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</si>
  <si>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</si>
  <si>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</si>
  <si>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</si>
  <si>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</si>
  <si>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</si>
  <si>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</si>
  <si>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</si>
  <si>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</si>
  <si>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</si>
  <si>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</si>
  <si>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</si>
  <si>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</si>
  <si>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</si>
  <si>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выдачу разрешения на установку рекламной конструкции</t>
  </si>
  <si>
    <t xml:space="preserve"> 000 1080715001 0000 110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</si>
  <si>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</si>
  <si>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</si>
  <si>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</si>
  <si>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</si>
  <si>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</si>
  <si>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</si>
  <si>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</si>
  <si>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</si>
  <si>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</si>
  <si>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</si>
  <si>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</si>
  <si>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</si>
  <si>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</si>
  <si>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</si>
  <si>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</si>
  <si>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</si>
  <si>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</si>
  <si>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</si>
  <si>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</si>
  <si>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</si>
  <si>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</si>
  <si>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</si>
  <si>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 xml:space="preserve">  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</si>
  <si>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000 1110532600 0000 120</t>
  </si>
  <si>
    <t xml:space="preserve">  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муниципальных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</si>
  <si>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</si>
  <si>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</si>
  <si>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</si>
  <si>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</si>
  <si>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</si>
  <si>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</si>
  <si>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</si>
  <si>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</si>
  <si>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</si>
  <si>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</si>
  <si>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</si>
  <si>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</si>
  <si>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</si>
  <si>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муниципальных округов</t>
  </si>
  <si>
    <t xml:space="preserve"> 000 1130199414 0000 130</t>
  </si>
  <si>
    <t xml:space="preserve">  Доходы от компенсации затрат государства</t>
  </si>
  <si>
    <t xml:space="preserve"> 000 1130200000 0000 130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</si>
  <si>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</si>
  <si>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</si>
  <si>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округов</t>
  </si>
  <si>
    <t xml:space="preserve"> 000 1130299414 0000 130</t>
  </si>
  <si>
    <t xml:space="preserve">  ДОХОДЫ ОТ ПРОДАЖИ МАТЕРИАЛЬНЫХ И НЕМАТЕРИАЛЬНЫХ АКТИВОВ</t>
  </si>
  <si>
    <t xml:space="preserve"> 000 1140000000 0000 000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</si>
  <si>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</si>
  <si>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</si>
  <si>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</si>
  <si>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</si>
  <si>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</si>
  <si>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</si>
  <si>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</si>
  <si>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</si>
  <si>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</si>
  <si>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</si>
  <si>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</si>
  <si>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000 1140631214 0000 430</t>
  </si>
  <si>
    <t xml:space="preserve">  Доходы от приватизации имущества, находящегося в государственной и муниципальной собственности</t>
  </si>
  <si>
    <t xml:space="preserve"> 000 1141300000 0000 000</t>
  </si>
  <si>
    <t xml:space="preserve">  Доходы от приватизации имущества, находящегося в собственности муниципальных округов, в части приватизации нефинансовых активов имущества казны</t>
  </si>
  <si>
    <t xml:space="preserve"> 000 1141304014 0000 410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</si>
  <si>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</si>
  <si>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</si>
  <si>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</si>
  <si>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</si>
  <si>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</si>
  <si>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</si>
  <si>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</si>
  <si>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</si>
  <si>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</si>
  <si>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</si>
  <si>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</si>
  <si>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</si>
  <si>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</si>
  <si>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</si>
  <si>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</si>
  <si>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</si>
  <si>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</si>
  <si>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</si>
  <si>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</si>
  <si>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</si>
  <si>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</si>
  <si>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</si>
  <si>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</si>
  <si>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</si>
  <si>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</si>
  <si>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</si>
  <si>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</si>
  <si>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</si>
  <si>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</si>
  <si>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</si>
  <si>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</si>
  <si>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</si>
  <si>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</si>
  <si>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</si>
  <si>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</si>
  <si>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</si>
  <si>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</si>
  <si>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</si>
  <si>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ПРОЧИЕ НЕНАЛОГОВЫЕ ДОХОДЫ</t>
  </si>
  <si>
    <t xml:space="preserve"> 000 1170000000 0000 000</t>
  </si>
  <si>
    <t xml:space="preserve">  Инициативные платежи</t>
  </si>
  <si>
    <t xml:space="preserve"> 000 1171500000 0000 150</t>
  </si>
  <si>
    <t xml:space="preserve">  Инициативные платежи, зачисляемые в бюджеты муниципальных округов</t>
  </si>
  <si>
    <t xml:space="preserve"> 000 1171502014 0000 150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</si>
  <si>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</si>
  <si>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</si>
  <si>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</si>
  <si>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</si>
  <si>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</si>
  <si>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</si>
  <si>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</si>
  <si>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</si>
  <si>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</si>
  <si>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</si>
  <si>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софинансирование капитальных вложений в объекты муниципальной собственности</t>
  </si>
  <si>
    <t xml:space="preserve"> 000 2022007700 0000 150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</si>
  <si>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</si>
  <si>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</si>
  <si>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на поддержку отрасли культуры</t>
  </si>
  <si>
    <t xml:space="preserve"> 000 2022551900 0000 150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</si>
  <si>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</si>
  <si>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</si>
  <si>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на обеспечение комплексного развития сельских территорий</t>
  </si>
  <si>
    <t xml:space="preserve"> 000 2022557600 0000 150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</si>
  <si>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</si>
  <si>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</si>
  <si>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 xml:space="preserve">  Прочие субсидии</t>
  </si>
  <si>
    <t xml:space="preserve"> 000 2022999900 0000 150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</si>
  <si>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</si>
  <si>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</si>
  <si>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</si>
  <si>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</si>
  <si>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</si>
  <si>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</si>
  <si>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</si>
  <si>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000 2023508200 0000 150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</si>
  <si>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</si>
  <si>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</si>
  <si>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</si>
  <si>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</si>
  <si>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</si>
  <si>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000 2023530300 0000 150</t>
  </si>
  <si>
    <t xml:space="preserve">  Единая субвенция местным бюджетам</t>
  </si>
  <si>
    <t xml:space="preserve"> 000 2023999800 0000 150</t>
  </si>
  <si>
    <t xml:space="preserve">  Иные межбюджетные трансферты</t>
  </si>
  <si>
    <t xml:space="preserve"> 000 2024000000 0000 150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</si>
  <si>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</si>
  <si>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</si>
  <si>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Прочие межбюджетные трансферты, передаваемые бюджетам</t>
  </si>
  <si>
    <t xml:space="preserve"> 000 2024999900 0000 150</t>
  </si>
  <si>
    <t xml:space="preserve">  ПРОЧИЕ БЕЗВОЗМЕЗДНЫЕ ПОСТУПЛЕНИЯ</t>
  </si>
  <si>
    <t xml:space="preserve"> 000 2070000000 0000 000</t>
  </si>
  <si>
    <t xml:space="preserve">  Прочие безвозмездные поступления в бюджеты муниципальных округов</t>
  </si>
  <si>
    <t xml:space="preserve"> 000 2070400014 0000 150</t>
  </si>
  <si>
    <t xml:space="preserve"> 000 2070405014 0000 150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</si>
  <si>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</si>
  <si>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</si>
  <si>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</si>
  <si>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000 2190000014 0000 150</t>
  </si>
  <si>
    <t xml:space="preserve">  НАЛОГОВЫЕ ДОХОДЫ</t>
  </si>
  <si>
    <t xml:space="preserve">  НЕНАЛОГОВЫЕ ДОХОДЫ</t>
  </si>
  <si>
    <t>Код дохода</t>
  </si>
  <si>
    <t>Наименование</t>
  </si>
  <si>
    <t>%          исполне  ния</t>
  </si>
  <si>
    <t>Отклонения        (+, -)</t>
  </si>
  <si>
    <t>Уточненный план на 2026г.</t>
  </si>
  <si>
    <t>Ед. изм.: тыс. руб.</t>
  </si>
  <si>
    <t>Дотации на выравнивание бюджетной обеспеченности</t>
  </si>
  <si>
    <t xml:space="preserve"> 000 2021500114 0220 150</t>
  </si>
  <si>
    <t xml:space="preserve"> 000 2022007714 0220 150</t>
  </si>
  <si>
    <t>Субсидии на реализацию мероприятий в рамках адресной инвестиционной программы</t>
  </si>
  <si>
    <t xml:space="preserve"> 000 2022530414 0110 150</t>
  </si>
  <si>
    <t xml:space="preserve"> 000 2022530414 0220 150</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</si>
  <si>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федерального бюджета</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</si>
  <si>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областного бюджета</t>
  </si>
  <si>
    <t xml:space="preserve"> 000 2022551914 0110 150</t>
  </si>
  <si>
    <t xml:space="preserve"> 000 2022551914 0220 150</t>
  </si>
  <si>
    <t>Субсидии на поддержку отрасли культуры за счет средств федерального бюджета</t>
  </si>
  <si>
    <t>Субсидии на поддержку отрасли культуры за счет средств областного бюджета</t>
  </si>
  <si>
    <t xml:space="preserve"> 000 2022555514 0110 150</t>
  </si>
  <si>
    <t xml:space="preserve"> 000 2022555514 0220 150</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</si>
  <si>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федерального бюджета</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</si>
  <si>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областного бюджета</t>
  </si>
  <si>
    <t xml:space="preserve"> 000 2022557614 0110 150</t>
  </si>
  <si>
    <t xml:space="preserve"> 000 2022557614 0220 150</t>
  </si>
  <si>
    <t>Субсидии на реализацию мероприятий по благоустройству сельских территорий за счет средств федерального бюджета</t>
  </si>
  <si>
    <t>Субсидии на реализацию мероприятий по благоустройству сельских территорий за счет средств областного бюджета</t>
  </si>
  <si>
    <t xml:space="preserve"> 000 2022757614 0110 150</t>
  </si>
  <si>
    <t xml:space="preserve"> 000 2022757614 0220 150</t>
  </si>
  <si>
    <t>Субсидии на реализацию проектов комплексного развития сельских территорий (сельских агломераций) за счет средств федерального бюджета</t>
  </si>
  <si>
    <t>Субсидии на реализацию проектов комплексного развития сельских территорий (сельских агломераций) за счет средств областного бюджета</t>
  </si>
  <si>
    <t xml:space="preserve"> 000 2022999914 0220 150</t>
  </si>
  <si>
    <t>Субсидии на оказание частичной финансовой поддержки окружных печатных средств массовой информации</t>
  </si>
  <si>
    <t>Субсидии на реализацию мероприятий по исполнению требований к антитеррористической защищенности объектов образования</t>
  </si>
  <si>
    <t>Субсидии на реализацию мероприятий по финансовому обеспечению бесплатным двухразовым питанием обучающихся с ограниченными возможностями здоровья, не проживающих в муниципальных организациях, осуществляющих образовательную деятельность, в части финансирования стоимости набора продуктов для организации питания</t>
  </si>
  <si>
    <t>Субсидии на разработку проектной документации на ликвидацию (рекультивацию) свалок отходов</t>
  </si>
  <si>
    <t>Субсидии на создание (обустройство) контейнерных площадок</t>
  </si>
  <si>
    <t>Субсидии на приобретение контейнеров и (или) бункеров</t>
  </si>
  <si>
    <t>Субсидии на дополнительное финансовое обеспечение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t>
  </si>
  <si>
    <t xml:space="preserve"> 000 2023002414 0220 150</t>
  </si>
  <si>
    <t xml:space="preserve"> 000 2023002914 0220 150</t>
  </si>
  <si>
    <t>Субвенции на осуществление выплаты компенсации части родительской платы за присмотр и уход за ребенком в государственных, муниципальных и частных образовательных организациях, реализующих образовательную программу дошкольного образования, в том числе обеспечение организации выплаты компенсации части родительской платы</t>
  </si>
  <si>
    <t xml:space="preserve"> 000 2023508214 0220 150</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</si>
  <si>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областного бюджета</t>
  </si>
  <si>
    <t xml:space="preserve"> 000 2023511814 0110 150</t>
  </si>
  <si>
    <t>Субвенции на осуществление полномочий по первичному воинскому учету органами местного самоуправления поселений, муниципальных и городских округов</t>
  </si>
  <si>
    <t xml:space="preserve"> 000 2023512014 0110 150</t>
  </si>
  <si>
    <t>Субвенции на реализацию переданных исполнительно- распорядительным органам муниципальных образований Нижегородской области государственных полномочий по составлению ( изменению,дополнению) списков кандидатов в присяжные заседатели федеральных судов общей юрисдикции в Российской Федерации</t>
  </si>
  <si>
    <t xml:space="preserve"> 000 2023530314 0110 150</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</si>
  <si>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</si>
  <si>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 xml:space="preserve"> 000 2023999814 0220 150</t>
  </si>
  <si>
    <t>Единая субвенция</t>
  </si>
  <si>
    <t xml:space="preserve"> 000 2024517914 0110 150</t>
  </si>
  <si>
    <t xml:space="preserve"> 000 2024517914 0220 150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</si>
  <si>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</si>
  <si>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</si>
  <si>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 xml:space="preserve"> 000 2024999914 0220 150</t>
  </si>
  <si>
    <t>Иные межбюджетные трансферты областного бюджета на финансовое обеспечение деятельности центров образования цифрового и гуманитарного профилей "Точка роста"</t>
  </si>
  <si>
    <t xml:space="preserve"> 000 1010208001 0000 110</t>
  </si>
  <si>
    <t xml:space="preserve">  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</si>
  <si>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 xml:space="preserve"> 000 1110700000 0000 120</t>
  </si>
  <si>
    <t xml:space="preserve">  Платежи от государственных и муниципальных унитарных предприятий</t>
  </si>
  <si>
    <t xml:space="preserve"> 000 1110701000 0000 120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</si>
  <si>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</si>
  <si>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000 1110701414 0000 120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</si>
  <si>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</si>
  <si>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000 1160107301 0000 140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</si>
  <si>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</si>
  <si>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</si>
  <si>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</si>
  <si>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000 1170100000 0000 180</t>
  </si>
  <si>
    <t xml:space="preserve">  Невыясненные поступления</t>
  </si>
  <si>
    <t xml:space="preserve"> 000 1170104014 0000 180</t>
  </si>
  <si>
    <t xml:space="preserve">  Невыясненные поступления, зачисляемые в бюджеты муниципальных округов</t>
  </si>
  <si>
    <t>Субсидии на реализацию проекта инициативного бюджетирования "Вам решать"</t>
  </si>
  <si>
    <t xml:space="preserve"> 000 2023002414 0110 150</t>
  </si>
  <si>
    <t>Субвенции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t>
  </si>
  <si>
    <t xml:space="preserve"> 000 2180000000 0000 000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</si>
  <si>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</si>
  <si>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000 2180000000 0000 150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</si>
  <si>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</si>
  <si>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АНАЛИЗ ИСПОЛНЕНИЯ  БЮДЖЕТА ВОЗНЕСЕНСКОГО МУНИЦИПАЛЬНОГО ОКРУГА на 01.04.2026 Г.</t>
  </si>
  <si>
    <t>Исполнено на 01.04.2026</t>
  </si>
  <si>
    <t>00010102210010000110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</si>
  <si>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</si>
  <si>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00011705000000000180</t>
  </si>
  <si>
    <t>Прочие неналоговые доходы</t>
  </si>
  <si>
    <t>00011705040140000180</t>
  </si>
  <si>
    <t>Прочие неналоговые доходы бюджетов муниципальных округов</t>
  </si>
  <si>
    <t xml:space="preserve"> 000 2022559914 0220 150</t>
  </si>
  <si>
    <t xml:space="preserve"> 000 2022559914 0110 150</t>
  </si>
  <si>
    <t xml:space="preserve"> 000 2022559914 0000 150</t>
  </si>
  <si>
    <t>Субсидии бюджетам муниципальных округов на подготовку проектов межевания земельных участков и на проведение кадастровых работ</t>
  </si>
  <si>
    <t>Субсидии на подготовку проектов межевания земельных участков и на проведение кадастровых работ за счет средств федерального бюджета</t>
  </si>
  <si>
    <t>Субсидии на подготовку проектов межевания земельных участков и на проведение кадастровых работ за счет средств областного бюджета</t>
  </si>
  <si>
    <t>Субвенции на осуществление полномочий по организационно- техническому и информационно- методическому сопровождению аттестации педагогических работников муниципальных и частных организаций, осуществляющих образовательную деятельность, с целью установления соответствия уровня квалификации требованиям, предъявляемым к первой квалификационной категории</t>
  </si>
  <si>
    <t>Субвенции на исполнение полномочий в сфере общего образования</t>
  </si>
  <si>
    <t>Субвенции на компенсацию части расходов по приобретению путевки и предоставлению путевки с частичной оплатой за счет средств областного бюджета в организации, осуществляющие санаторно-курортное лечение детей в соответствии с имеющейся лицензией,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</si>
  <si>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Субвенции на осуществление полномочий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 в части обеспечения безопасности сибиреязвенных скотомогильников</t>
  </si>
  <si>
    <t>Субвенции на осуществление полномочий по организации мероприятий при осуществлении деятельности по обращению с животными без владельцев</t>
  </si>
  <si>
    <t>Субвенции на исполнение полномочий по финансовому обеспечению осуществления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образовательные программы дошкольного образования</t>
  </si>
  <si>
    <t>Субвенции на исполнение полномочий по финансовому обеспечению выплаты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за счет средств областного бюджета</t>
  </si>
  <si>
    <t>Межбюджетные трансферты областного бюджета из фонда поддержки территорий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</si>
</sst>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0.0"/>
    <numFmt numFmtId="166" formatCode="?"/>
    <numFmt numFmtId="167" formatCode="#,##0.0"/>
  </numFmts>
  <fonts count="24">
    <font>
      <sz val="11"/>
      <name val="DejaVu Sans"/>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DejaVu Sans"/>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DejaVu Sans"/>
      <family val="2"/>
      <charset val="204"/>
      <scheme val="minor"/>
    </font>
    <font>
      <sz val="10"/>
      <color rgb="FF000000"/>
      <name val="Arial"/>
      <family val="2"/>
      <charset val="204"/>
    </font>
    <font>
      <sz val="11"/>
      <name val="DejaVu Sans"/>
      <family val="2"/>
      <scheme val="minor"/>
    </font>
    <font>
      <b/>
      <sz val="10"/>
      <color theme="1"/>
      <name val="Arial"/>
      <family val="2"/>
      <charset val="204"/>
    </font>
    <font>
      <sz val="8"/>
      <name val="Arial"/>
      <family val="2"/>
      <charset val="204"/>
    </font>
    <font>
      <b/>
      <sz val="9"/>
      <color theme="1"/>
      <name val="Arial"/>
      <family val="2"/>
      <charset val="204"/>
    </font>
    <font>
      <sz val="9"/>
      <name val="Arial"/>
      <family val="2"/>
      <charset val="204"/>
    </font>
    <font>
      <b/>
      <sz val="8"/>
      <name val="Arial"/>
      <family val="2"/>
      <charset val="204"/>
    </font>
    <font>
      <sz val="8"/>
      <name val="Arial Narrow"/>
      <family val="2"/>
      <charset val="204"/>
    </font>
    <font>
      <sz val="8"/>
      <name val="DejaVu Sans"/>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68">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diagonal/>
    </border>
  </borders>
  <cellStyleXfs count="186">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96">
    <xf numFmtId="0" fontId="0" fillId="0" borderId="0" xfId="0"/>
    <xf numFmtId="0" fontId="0" fillId="0" borderId="0" xfId="0" applyProtection="1">
      <protection locked="0"/>
    </xf>
    <xf numFmtId="0" fontId="4" fillId="0" borderId="1" xfId="5" applyNumberFormat="1" applyProtection="1"/>
    <xf numFmtId="0" fontId="5" fillId="0" borderId="1" xfId="7" applyNumberFormat="1" applyProtection="1"/>
    <xf numFmtId="0" fontId="7" fillId="0" borderId="1" xfId="19" applyNumberFormat="1" applyProtection="1"/>
    <xf numFmtId="49" fontId="7" fillId="0" borderId="1" xfId="23" applyNumberFormat="1" applyProtection="1"/>
    <xf numFmtId="0" fontId="7" fillId="2" borderId="1" xfId="59" applyNumberFormat="1" applyProtection="1"/>
    <xf numFmtId="4" fontId="1" fillId="0" borderId="16" xfId="42" applyNumberFormat="1" applyFont="1" applyProtection="1">
      <alignment horizontal="right"/>
    </xf>
    <xf numFmtId="49" fontId="1" fillId="0" borderId="16" xfId="55" applyNumberFormat="1" applyFont="1" applyProtection="1">
      <alignment horizontal="center"/>
    </xf>
    <xf numFmtId="0" fontId="4" fillId="0" borderId="1" xfId="5" applyNumberFormat="1" applyAlignment="1" applyProtection="1"/>
    <xf numFmtId="0" fontId="1" fillId="0" borderId="1" xfId="1" applyNumberFormat="1" applyAlignment="1" applyProtection="1"/>
    <xf numFmtId="0" fontId="1" fillId="0" borderId="22" xfId="53" applyNumberFormat="1" applyFont="1" applyAlignment="1" applyProtection="1">
      <alignment wrapText="1"/>
    </xf>
    <xf numFmtId="0" fontId="7" fillId="0" borderId="1" xfId="19" applyNumberFormat="1" applyAlignment="1" applyProtection="1"/>
    <xf numFmtId="0" fontId="0" fillId="0" borderId="0" xfId="0" applyAlignment="1" applyProtection="1">
      <protection locked="0"/>
    </xf>
    <xf numFmtId="165" fontId="4" fillId="0" borderId="1" xfId="5" applyNumberFormat="1" applyFont="1" applyProtection="1"/>
    <xf numFmtId="165" fontId="7" fillId="0" borderId="1" xfId="23" applyNumberFormat="1" applyFont="1" applyProtection="1"/>
    <xf numFmtId="165" fontId="7" fillId="0" borderId="16" xfId="42" applyNumberFormat="1" applyFont="1" applyProtection="1">
      <alignment horizontal="right"/>
    </xf>
    <xf numFmtId="165" fontId="7" fillId="2" borderId="1" xfId="59" applyNumberFormat="1" applyFont="1" applyProtection="1"/>
    <xf numFmtId="165" fontId="0" fillId="0" borderId="0" xfId="0" applyNumberFormat="1" applyFont="1" applyProtection="1">
      <protection locked="0"/>
    </xf>
    <xf numFmtId="0" fontId="17" fillId="0" borderId="16" xfId="0" applyFont="1" applyBorder="1" applyAlignment="1">
      <alignment horizontal="center" vertical="top" wrapText="1"/>
    </xf>
    <xf numFmtId="49" fontId="4" fillId="0" borderId="16" xfId="35" applyNumberFormat="1" applyFont="1" applyAlignment="1" applyProtection="1">
      <alignment horizontal="center" vertical="center" wrapText="1"/>
    </xf>
    <xf numFmtId="165" fontId="17" fillId="0" borderId="16" xfId="0" applyNumberFormat="1" applyFont="1" applyBorder="1" applyAlignment="1">
      <alignment horizontal="center" vertical="top" wrapText="1"/>
    </xf>
    <xf numFmtId="165" fontId="1" fillId="0" borderId="16" xfId="42" applyNumberFormat="1" applyFont="1" applyProtection="1">
      <alignment horizontal="right"/>
    </xf>
    <xf numFmtId="165" fontId="7" fillId="0" borderId="27" xfId="42" applyNumberFormat="1" applyFont="1" applyBorder="1" applyProtection="1">
      <alignment horizontal="right"/>
    </xf>
    <xf numFmtId="0" fontId="18" fillId="0" borderId="0" xfId="0" applyFont="1"/>
    <xf numFmtId="0" fontId="1" fillId="0" borderId="60" xfId="53" applyNumberFormat="1" applyFont="1" applyBorder="1" applyAlignment="1" applyProtection="1">
      <alignment wrapText="1"/>
    </xf>
    <xf numFmtId="4" fontId="1" fillId="0" borderId="60" xfId="42" applyNumberFormat="1" applyFont="1" applyBorder="1" applyProtection="1">
      <alignment horizontal="right"/>
    </xf>
    <xf numFmtId="165" fontId="7" fillId="0" borderId="60" xfId="42" applyNumberFormat="1" applyFont="1" applyBorder="1" applyProtection="1">
      <alignment horizontal="right"/>
    </xf>
    <xf numFmtId="0" fontId="1" fillId="0" borderId="60" xfId="39" applyNumberFormat="1" applyFont="1" applyBorder="1" applyAlignment="1" applyProtection="1">
      <alignment wrapText="1"/>
    </xf>
    <xf numFmtId="49" fontId="7" fillId="0" borderId="16" xfId="55" applyNumberFormat="1" applyFont="1" applyProtection="1">
      <alignment horizontal="center"/>
    </xf>
    <xf numFmtId="0" fontId="7" fillId="0" borderId="22" xfId="53" applyNumberFormat="1" applyFont="1" applyAlignment="1" applyProtection="1">
      <alignment wrapText="1"/>
    </xf>
    <xf numFmtId="4" fontId="7" fillId="0" borderId="16" xfId="42" applyNumberFormat="1" applyFont="1" applyProtection="1">
      <alignment horizontal="right"/>
    </xf>
    <xf numFmtId="0" fontId="7" fillId="0" borderId="39" xfId="53" applyNumberFormat="1" applyFont="1" applyBorder="1" applyAlignment="1" applyProtection="1">
      <alignment wrapText="1"/>
    </xf>
    <xf numFmtId="49" fontId="7" fillId="0" borderId="60" xfId="55" applyNumberFormat="1" applyFont="1" applyBorder="1" applyProtection="1">
      <alignment horizontal="center"/>
    </xf>
    <xf numFmtId="0" fontId="7" fillId="0" borderId="60" xfId="53" applyNumberFormat="1" applyFont="1" applyBorder="1" applyAlignment="1" applyProtection="1">
      <alignment wrapText="1"/>
    </xf>
    <xf numFmtId="4" fontId="7" fillId="0" borderId="60" xfId="42" applyNumberFormat="1" applyFont="1" applyBorder="1" applyProtection="1">
      <alignment horizontal="right"/>
    </xf>
    <xf numFmtId="4" fontId="7" fillId="0" borderId="17" xfId="42" applyNumberFormat="1" applyFont="1" applyBorder="1" applyProtection="1">
      <alignment horizontal="right"/>
    </xf>
    <xf numFmtId="4" fontId="7" fillId="0" borderId="61" xfId="42" applyNumberFormat="1" applyFont="1" applyBorder="1" applyProtection="1">
      <alignment horizontal="right"/>
    </xf>
    <xf numFmtId="49" fontId="18" fillId="0" borderId="62" xfId="0" applyNumberFormat="1" applyFont="1" applyBorder="1" applyAlignment="1" applyProtection="1">
      <alignment horizontal="left" vertical="center" wrapText="1"/>
    </xf>
    <xf numFmtId="49" fontId="7" fillId="0" borderId="24" xfId="55" applyNumberFormat="1" applyFont="1" applyBorder="1" applyProtection="1">
      <alignment horizontal="center"/>
    </xf>
    <xf numFmtId="49" fontId="18" fillId="0" borderId="60" xfId="0" applyNumberFormat="1" applyFont="1" applyBorder="1" applyAlignment="1" applyProtection="1">
      <alignment horizontal="left" vertical="center" wrapText="1"/>
    </xf>
    <xf numFmtId="49" fontId="18" fillId="0" borderId="60" xfId="0" applyNumberFormat="1" applyFont="1" applyBorder="1" applyAlignment="1" applyProtection="1">
      <alignment horizontal="left" wrapText="1"/>
    </xf>
    <xf numFmtId="49" fontId="18" fillId="0" borderId="60" xfId="0" applyNumberFormat="1" applyFont="1" applyBorder="1" applyAlignment="1" applyProtection="1">
      <alignment wrapText="1"/>
    </xf>
    <xf numFmtId="0" fontId="7" fillId="0" borderId="59" xfId="53" applyNumberFormat="1" applyFont="1" applyBorder="1" applyAlignment="1" applyProtection="1">
      <alignment wrapText="1"/>
    </xf>
    <xf numFmtId="166" fontId="18" fillId="0" borderId="62" xfId="0" applyNumberFormat="1" applyFont="1" applyBorder="1" applyAlignment="1" applyProtection="1">
      <alignment horizontal="left" vertical="center" wrapText="1"/>
    </xf>
    <xf numFmtId="166" fontId="18" fillId="0" borderId="60" xfId="0" applyNumberFormat="1" applyFont="1" applyBorder="1" applyAlignment="1" applyProtection="1">
      <alignment horizontal="left" vertical="center" wrapText="1"/>
    </xf>
    <xf numFmtId="4" fontId="7" fillId="0" borderId="12" xfId="42" applyNumberFormat="1" applyFont="1" applyBorder="1" applyProtection="1">
      <alignment horizontal="right"/>
    </xf>
    <xf numFmtId="4" fontId="18" fillId="0" borderId="60" xfId="0" applyNumberFormat="1" applyFont="1" applyBorder="1" applyAlignment="1" applyProtection="1">
      <alignment horizontal="right" vertical="center" wrapText="1"/>
    </xf>
    <xf numFmtId="165" fontId="21" fillId="0" borderId="16" xfId="42" applyNumberFormat="1" applyFont="1" applyProtection="1">
      <alignment horizontal="right"/>
    </xf>
    <xf numFmtId="4" fontId="21" fillId="0" borderId="16" xfId="42" applyNumberFormat="1" applyFont="1" applyProtection="1">
      <alignment horizontal="right"/>
    </xf>
    <xf numFmtId="165" fontId="18" fillId="0" borderId="16" xfId="42" applyNumberFormat="1" applyFont="1" applyProtection="1">
      <alignment horizontal="right"/>
    </xf>
    <xf numFmtId="4" fontId="18" fillId="0" borderId="16" xfId="42" applyNumberFormat="1" applyFont="1" applyProtection="1">
      <alignment horizontal="right"/>
    </xf>
    <xf numFmtId="165" fontId="18" fillId="0" borderId="27" xfId="42" applyNumberFormat="1" applyFont="1" applyBorder="1" applyProtection="1">
      <alignment horizontal="right"/>
    </xf>
    <xf numFmtId="4" fontId="18" fillId="0" borderId="17" xfId="42" applyNumberFormat="1" applyFont="1" applyBorder="1" applyProtection="1">
      <alignment horizontal="right"/>
    </xf>
    <xf numFmtId="165" fontId="21" fillId="0" borderId="60" xfId="42" applyNumberFormat="1" applyFont="1" applyBorder="1" applyProtection="1">
      <alignment horizontal="right"/>
    </xf>
    <xf numFmtId="165" fontId="18" fillId="0" borderId="60" xfId="42" applyNumberFormat="1" applyFont="1" applyBorder="1" applyProtection="1">
      <alignment horizontal="right"/>
    </xf>
    <xf numFmtId="49" fontId="7" fillId="0" borderId="16" xfId="55" applyNumberFormat="1" applyProtection="1">
      <alignment horizontal="center"/>
    </xf>
    <xf numFmtId="0" fontId="7" fillId="0" borderId="22" xfId="53" applyNumberFormat="1" applyAlignment="1" applyProtection="1">
      <alignment wrapText="1"/>
    </xf>
    <xf numFmtId="165" fontId="7" fillId="0" borderId="17" xfId="42" applyNumberFormat="1" applyFont="1" applyBorder="1" applyProtection="1">
      <alignment horizontal="right"/>
    </xf>
    <xf numFmtId="167" fontId="18" fillId="0" borderId="60" xfId="0" applyNumberFormat="1" applyFont="1" applyBorder="1" applyAlignment="1" applyProtection="1">
      <alignment horizontal="right" vertical="center" wrapText="1"/>
    </xf>
    <xf numFmtId="49" fontId="18" fillId="0" borderId="63" xfId="0" applyNumberFormat="1" applyFont="1" applyBorder="1" applyAlignment="1" applyProtection="1">
      <alignment horizontal="left" vertical="center" wrapText="1"/>
    </xf>
    <xf numFmtId="165" fontId="7" fillId="0" borderId="61" xfId="42" applyNumberFormat="1" applyFont="1" applyBorder="1" applyProtection="1">
      <alignment horizontal="right"/>
    </xf>
    <xf numFmtId="49" fontId="18" fillId="0" borderId="64" xfId="0" applyNumberFormat="1" applyFont="1" applyBorder="1" applyAlignment="1" applyProtection="1">
      <alignment horizontal="left" vertical="center" wrapText="1"/>
    </xf>
    <xf numFmtId="4" fontId="7" fillId="0" borderId="2" xfId="42" applyNumberFormat="1" applyFont="1" applyBorder="1" applyProtection="1">
      <alignment horizontal="right"/>
    </xf>
    <xf numFmtId="165" fontId="7" fillId="0" borderId="18" xfId="42" applyNumberFormat="1" applyFont="1" applyBorder="1" applyProtection="1">
      <alignment horizontal="right"/>
    </xf>
    <xf numFmtId="165" fontId="0" fillId="0" borderId="0" xfId="0" applyNumberFormat="1" applyProtection="1">
      <protection locked="0"/>
    </xf>
    <xf numFmtId="49" fontId="1" fillId="0" borderId="27" xfId="55" applyNumberFormat="1" applyFont="1" applyBorder="1" applyProtection="1">
      <alignment horizontal="center"/>
    </xf>
    <xf numFmtId="0" fontId="1" fillId="0" borderId="39" xfId="53" applyNumberFormat="1" applyFont="1" applyBorder="1" applyAlignment="1" applyProtection="1">
      <alignment wrapText="1"/>
    </xf>
    <xf numFmtId="49" fontId="7" fillId="0" borderId="52" xfId="55" applyNumberFormat="1" applyFont="1" applyBorder="1" applyProtection="1">
      <alignment horizontal="center"/>
    </xf>
    <xf numFmtId="49" fontId="1" fillId="0" borderId="24" xfId="55" applyNumberFormat="1" applyFont="1" applyBorder="1" applyProtection="1">
      <alignment horizontal="center"/>
    </xf>
    <xf numFmtId="49" fontId="7" fillId="0" borderId="29" xfId="55" applyNumberFormat="1" applyFont="1" applyBorder="1" applyProtection="1">
      <alignment horizontal="center"/>
    </xf>
    <xf numFmtId="49" fontId="7" fillId="0" borderId="24" xfId="55" applyNumberFormat="1" applyBorder="1" applyProtection="1">
      <alignment horizontal="center"/>
    </xf>
    <xf numFmtId="49" fontId="1" fillId="0" borderId="66" xfId="55" applyNumberFormat="1" applyFont="1" applyBorder="1" applyProtection="1">
      <alignment horizontal="center"/>
    </xf>
    <xf numFmtId="49" fontId="7" fillId="0" borderId="66" xfId="55" applyNumberFormat="1" applyFont="1" applyBorder="1" applyProtection="1">
      <alignment horizontal="center"/>
    </xf>
    <xf numFmtId="0" fontId="7" fillId="0" borderId="66" xfId="57" applyNumberFormat="1" applyFont="1" applyBorder="1" applyProtection="1"/>
    <xf numFmtId="165" fontId="1" fillId="0" borderId="17" xfId="42" applyNumberFormat="1" applyFont="1" applyBorder="1" applyProtection="1">
      <alignment horizontal="right"/>
    </xf>
    <xf numFmtId="0" fontId="7" fillId="0" borderId="60" xfId="53" applyNumberFormat="1" applyBorder="1" applyAlignment="1" applyProtection="1">
      <alignment wrapText="1"/>
    </xf>
    <xf numFmtId="4" fontId="18" fillId="0" borderId="24" xfId="42" applyNumberFormat="1" applyFont="1" applyBorder="1" applyProtection="1">
      <alignment horizontal="right"/>
    </xf>
    <xf numFmtId="165" fontId="18" fillId="0" borderId="18" xfId="42" applyNumberFormat="1" applyFont="1" applyBorder="1" applyProtection="1">
      <alignment horizontal="right"/>
    </xf>
    <xf numFmtId="4" fontId="18" fillId="0" borderId="29" xfId="42" applyNumberFormat="1" applyFont="1" applyBorder="1" applyProtection="1">
      <alignment horizontal="right"/>
    </xf>
    <xf numFmtId="4" fontId="18" fillId="0" borderId="60" xfId="42" applyNumberFormat="1" applyFont="1" applyBorder="1" applyProtection="1">
      <alignment horizontal="right"/>
    </xf>
    <xf numFmtId="4" fontId="18" fillId="0" borderId="64" xfId="0" applyNumberFormat="1" applyFont="1" applyBorder="1" applyAlignment="1" applyProtection="1">
      <alignment horizontal="right" vertical="center" wrapText="1"/>
    </xf>
    <xf numFmtId="4" fontId="18" fillId="0" borderId="65" xfId="42" applyNumberFormat="1" applyFont="1" applyBorder="1" applyProtection="1">
      <alignment horizontal="right"/>
    </xf>
    <xf numFmtId="4" fontId="21" fillId="0" borderId="60" xfId="42" applyNumberFormat="1" applyFont="1" applyBorder="1" applyProtection="1">
      <alignment horizontal="right"/>
    </xf>
    <xf numFmtId="0" fontId="19" fillId="0" borderId="0" xfId="0" applyFont="1" applyAlignment="1">
      <alignment horizontal="center"/>
    </xf>
    <xf numFmtId="0" fontId="20" fillId="0" borderId="0" xfId="0" applyFont="1" applyAlignment="1">
      <alignment horizontal="center"/>
    </xf>
    <xf numFmtId="49" fontId="18" fillId="0" borderId="16" xfId="0" applyNumberFormat="1" applyFont="1" applyFill="1" applyBorder="1" applyAlignment="1">
      <alignment horizontal="left"/>
    </xf>
    <xf numFmtId="49" fontId="18" fillId="0" borderId="16" xfId="0" applyNumberFormat="1" applyFont="1" applyFill="1" applyBorder="1" applyAlignment="1">
      <alignment horizontal="center" wrapText="1"/>
    </xf>
    <xf numFmtId="49" fontId="18" fillId="0" borderId="16" xfId="0" applyNumberFormat="1" applyFont="1" applyFill="1" applyBorder="1" applyAlignment="1"/>
    <xf numFmtId="49" fontId="22" fillId="0" borderId="62" xfId="0" applyNumberFormat="1" applyFont="1" applyBorder="1" applyAlignment="1" applyProtection="1">
      <alignment horizontal="left" vertical="center" wrapText="1"/>
    </xf>
    <xf numFmtId="49" fontId="18" fillId="0" borderId="27" xfId="0" applyNumberFormat="1" applyFont="1" applyFill="1" applyBorder="1" applyAlignment="1">
      <alignment horizontal="left"/>
    </xf>
    <xf numFmtId="4" fontId="7" fillId="0" borderId="18" xfId="42" applyNumberFormat="1" applyFont="1" applyBorder="1" applyProtection="1">
      <alignment horizontal="right"/>
    </xf>
    <xf numFmtId="165" fontId="23" fillId="0" borderId="0" xfId="0" applyNumberFormat="1" applyFont="1" applyProtection="1">
      <protection locked="0"/>
    </xf>
    <xf numFmtId="166" fontId="18" fillId="0" borderId="67" xfId="0" applyNumberFormat="1" applyFont="1" applyBorder="1" applyAlignment="1" applyProtection="1">
      <alignment horizontal="left" vertical="center" wrapText="1"/>
    </xf>
    <xf numFmtId="0" fontId="7" fillId="0" borderId="33" xfId="53" applyNumberFormat="1" applyFont="1" applyBorder="1" applyAlignment="1" applyProtection="1">
      <alignment wrapText="1"/>
    </xf>
    <xf numFmtId="4" fontId="18" fillId="0" borderId="66" xfId="42" applyNumberFormat="1" applyFont="1" applyBorder="1" applyProtection="1">
      <alignment horizontal="right"/>
    </xf>
  </cellXfs>
  <cellStyles count="186">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3" xfId="8"/>
    <cellStyle name="xl24" xfId="12"/>
    <cellStyle name="xl25" xfId="19"/>
    <cellStyle name="xl26" xfId="7"/>
    <cellStyle name="xl27" xfId="5"/>
    <cellStyle name="xl28" xfId="35"/>
    <cellStyle name="xl29" xfId="39"/>
    <cellStyle name="xl30" xfId="46"/>
    <cellStyle name="xl31" xfId="53"/>
    <cellStyle name="xl32" xfId="185"/>
    <cellStyle name="xl33" xfId="13"/>
    <cellStyle name="xl34" xfId="30"/>
    <cellStyle name="xl35" xfId="40"/>
    <cellStyle name="xl36" xfId="47"/>
    <cellStyle name="xl37" xfId="54"/>
    <cellStyle name="xl38" xfId="57"/>
    <cellStyle name="xl39" xfId="31"/>
    <cellStyle name="xl40" xfId="23"/>
    <cellStyle name="xl41" xfId="41"/>
    <cellStyle name="xl42" xfId="48"/>
    <cellStyle name="xl43" xfId="55"/>
    <cellStyle name="xl44" xfId="37"/>
    <cellStyle name="xl45" xfId="38"/>
    <cellStyle name="xl46" xfId="42"/>
    <cellStyle name="xl47" xfId="59"/>
    <cellStyle name="xl48" xfId="2"/>
    <cellStyle name="xl49" xfId="20"/>
    <cellStyle name="xl50" xfId="2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2" xfId="29"/>
    <cellStyle name="xl63" xfId="32"/>
    <cellStyle name="xl64" xfId="33"/>
    <cellStyle name="xl65" xfId="4"/>
    <cellStyle name="xl66" xfId="11"/>
    <cellStyle name="xl67" xfId="16"/>
    <cellStyle name="xl68" xfId="43"/>
    <cellStyle name="xl69" xfId="6"/>
    <cellStyle name="xl70" xfId="17"/>
    <cellStyle name="xl71" xfId="24"/>
    <cellStyle name="xl72" xfId="36"/>
    <cellStyle name="xl73" xfId="44"/>
    <cellStyle name="xl74" xfId="49"/>
    <cellStyle name="xl75" xfId="56"/>
    <cellStyle name="xl76" xfId="58"/>
    <cellStyle name="xl77" xfId="18"/>
    <cellStyle name="xl78" xfId="45"/>
    <cellStyle name="xl79" xfId="50"/>
    <cellStyle name="xl80" xfId="51"/>
    <cellStyle name="xl81" xfId="52"/>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jaVu Sans"/>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6"/>
  <sheetViews>
    <sheetView tabSelected="1" zoomScale="120" zoomScaleNormal="120" workbookViewId="0">
      <selection activeCell="K13" sqref="K13"/>
    </sheetView>
  </sheetViews>
  <sheetFormatPr defaultColWidth="9.375" defaultRowHeight="14.25"/>
  <cols>
    <col min="1" max="1" width="19.5" style="1" customWidth="1"/>
    <col min="2" max="2" width="30.75" style="13" customWidth="1"/>
    <col min="3" max="3" width="14" style="1" hidden="1" customWidth="1"/>
    <col min="4" max="4" width="11.875" style="18" customWidth="1"/>
    <col min="5" max="5" width="13.5" style="1" hidden="1" customWidth="1"/>
    <col min="6" max="6" width="10.625" style="18" customWidth="1"/>
    <col min="7" max="7" width="8.5" style="18" customWidth="1"/>
    <col min="8" max="8" width="10.875" style="18" customWidth="1"/>
    <col min="9" max="9" width="6.875" style="1" customWidth="1"/>
    <col min="10" max="16384" width="9.375" style="1"/>
  </cols>
  <sheetData>
    <row r="1" spans="1:9" ht="14.25" customHeight="1">
      <c r="A1" s="2"/>
      <c r="B1" s="9"/>
      <c r="C1" s="2"/>
      <c r="D1" s="14"/>
      <c r="E1" s="2"/>
      <c r="F1" s="14"/>
      <c r="G1" s="14"/>
      <c r="H1" s="14"/>
      <c r="I1" s="3"/>
    </row>
    <row r="2" spans="1:9" ht="14.25" customHeight="1">
      <c r="A2" s="84" t="s">
        <v>326</v>
      </c>
      <c r="B2" s="85"/>
      <c r="C2" s="85"/>
      <c r="D2" s="85"/>
      <c r="E2" s="85"/>
      <c r="F2" s="85"/>
      <c r="G2" s="85"/>
      <c r="H2" s="85"/>
      <c r="I2" s="3"/>
    </row>
    <row r="3" spans="1:9" ht="14.25" customHeight="1">
      <c r="A3" s="24" t="s">
        <v>251</v>
      </c>
      <c r="B3" s="10"/>
      <c r="C3" s="5"/>
      <c r="D3" s="15"/>
      <c r="E3" s="5"/>
      <c r="F3" s="15"/>
      <c r="G3" s="15"/>
      <c r="H3" s="14"/>
      <c r="I3" s="3"/>
    </row>
    <row r="4" spans="1:9" ht="42" customHeight="1">
      <c r="A4" s="19" t="s">
        <v>246</v>
      </c>
      <c r="B4" s="19" t="s">
        <v>247</v>
      </c>
      <c r="C4" s="20" t="s">
        <v>0</v>
      </c>
      <c r="D4" s="19" t="s">
        <v>250</v>
      </c>
      <c r="E4" s="20" t="s">
        <v>1</v>
      </c>
      <c r="F4" s="21" t="s">
        <v>327</v>
      </c>
      <c r="G4" s="21" t="s">
        <v>248</v>
      </c>
      <c r="H4" s="21" t="s">
        <v>249</v>
      </c>
      <c r="I4" s="3"/>
    </row>
    <row r="5" spans="1:9" ht="10.5" customHeight="1">
      <c r="A5" s="8" t="s">
        <v>4</v>
      </c>
      <c r="B5" s="11" t="s">
        <v>3</v>
      </c>
      <c r="C5" s="7">
        <v>271868600</v>
      </c>
      <c r="D5" s="48">
        <f t="shared" ref="D5:D73" si="0">SUM(C5/1000)</f>
        <v>271868.59999999998</v>
      </c>
      <c r="E5" s="49">
        <v>9354415.6400000006</v>
      </c>
      <c r="F5" s="48">
        <v>44821.5</v>
      </c>
      <c r="G5" s="22">
        <f t="shared" ref="G5:G73" si="1">SUM(F5/D5*100)</f>
        <v>16.486457060506439</v>
      </c>
      <c r="H5" s="22">
        <f t="shared" ref="H5:H73" si="2">SUM(F5-D5)</f>
        <v>-227047.09999999998</v>
      </c>
      <c r="I5" s="3"/>
    </row>
    <row r="6" spans="1:9" ht="10.5" customHeight="1">
      <c r="A6" s="8"/>
      <c r="B6" s="11" t="s">
        <v>244</v>
      </c>
      <c r="C6" s="7">
        <f>SUM(C7+C15+C25+C35+C43)</f>
        <v>259141900</v>
      </c>
      <c r="D6" s="48">
        <f t="shared" si="0"/>
        <v>259141.9</v>
      </c>
      <c r="E6" s="49">
        <f t="shared" ref="E6" si="3">SUM(E7+E15+E25+E35+E43)</f>
        <v>8496241.5800000001</v>
      </c>
      <c r="F6" s="48">
        <v>42385.5</v>
      </c>
      <c r="G6" s="22">
        <f t="shared" si="1"/>
        <v>16.356096794844831</v>
      </c>
      <c r="H6" s="22">
        <f t="shared" si="2"/>
        <v>-216756.4</v>
      </c>
      <c r="I6" s="3"/>
    </row>
    <row r="7" spans="1:9" ht="10.5" customHeight="1">
      <c r="A7" s="8" t="s">
        <v>6</v>
      </c>
      <c r="B7" s="11" t="s">
        <v>5</v>
      </c>
      <c r="C7" s="7">
        <v>189179500</v>
      </c>
      <c r="D7" s="48">
        <f t="shared" si="0"/>
        <v>189179.5</v>
      </c>
      <c r="E7" s="49">
        <v>6466899.3200000003</v>
      </c>
      <c r="F7" s="48">
        <v>34445</v>
      </c>
      <c r="G7" s="22">
        <f t="shared" si="1"/>
        <v>18.207575345108744</v>
      </c>
      <c r="H7" s="22">
        <f t="shared" si="2"/>
        <v>-154734.5</v>
      </c>
      <c r="I7" s="3"/>
    </row>
    <row r="8" spans="1:9" ht="10.5" customHeight="1">
      <c r="A8" s="29" t="s">
        <v>8</v>
      </c>
      <c r="B8" s="30" t="s">
        <v>7</v>
      </c>
      <c r="C8" s="31">
        <v>189179500</v>
      </c>
      <c r="D8" s="50">
        <f t="shared" si="0"/>
        <v>189179.5</v>
      </c>
      <c r="E8" s="51">
        <v>6466899.3200000003</v>
      </c>
      <c r="F8" s="50">
        <v>34445</v>
      </c>
      <c r="G8" s="16">
        <f t="shared" si="1"/>
        <v>18.207575345108744</v>
      </c>
      <c r="H8" s="16">
        <f t="shared" si="2"/>
        <v>-154734.5</v>
      </c>
      <c r="I8" s="3"/>
    </row>
    <row r="9" spans="1:9" ht="10.5" customHeight="1">
      <c r="A9" s="29" t="s">
        <v>10</v>
      </c>
      <c r="B9" s="30" t="s">
        <v>9</v>
      </c>
      <c r="C9" s="31">
        <v>188127600</v>
      </c>
      <c r="D9" s="50">
        <f t="shared" si="0"/>
        <v>188127.6</v>
      </c>
      <c r="E9" s="51">
        <v>6383443.6699999999</v>
      </c>
      <c r="F9" s="50">
        <v>34004</v>
      </c>
      <c r="G9" s="16">
        <f t="shared" si="1"/>
        <v>18.07496614000285</v>
      </c>
      <c r="H9" s="16">
        <f t="shared" si="2"/>
        <v>-154123.6</v>
      </c>
      <c r="I9" s="3"/>
    </row>
    <row r="10" spans="1:9" ht="10.5" customHeight="1">
      <c r="A10" s="29" t="s">
        <v>12</v>
      </c>
      <c r="B10" s="30" t="s">
        <v>11</v>
      </c>
      <c r="C10" s="31"/>
      <c r="D10" s="50">
        <f t="shared" si="0"/>
        <v>0</v>
      </c>
      <c r="E10" s="51">
        <v>-199</v>
      </c>
      <c r="F10" s="50">
        <f t="shared" ref="F10:F71" si="4">SUM(E10/1000)</f>
        <v>-0.19900000000000001</v>
      </c>
      <c r="G10" s="16" t="e">
        <f t="shared" si="1"/>
        <v>#DIV/0!</v>
      </c>
      <c r="H10" s="16">
        <f t="shared" si="2"/>
        <v>-0.19900000000000001</v>
      </c>
      <c r="I10" s="3"/>
    </row>
    <row r="11" spans="1:9" ht="10.5" customHeight="1">
      <c r="A11" s="29" t="s">
        <v>14</v>
      </c>
      <c r="B11" s="30" t="s">
        <v>13</v>
      </c>
      <c r="C11" s="31"/>
      <c r="D11" s="50">
        <f t="shared" si="0"/>
        <v>0</v>
      </c>
      <c r="E11" s="51">
        <v>60054.65</v>
      </c>
      <c r="F11" s="50">
        <v>221.4</v>
      </c>
      <c r="G11" s="16" t="e">
        <f t="shared" si="1"/>
        <v>#DIV/0!</v>
      </c>
      <c r="H11" s="16">
        <f t="shared" si="2"/>
        <v>221.4</v>
      </c>
      <c r="I11" s="3"/>
    </row>
    <row r="12" spans="1:9" ht="10.5" customHeight="1">
      <c r="A12" s="29" t="s">
        <v>16</v>
      </c>
      <c r="B12" s="30" t="s">
        <v>15</v>
      </c>
      <c r="C12" s="31">
        <v>1051900</v>
      </c>
      <c r="D12" s="50">
        <f t="shared" si="0"/>
        <v>1051.9000000000001</v>
      </c>
      <c r="E12" s="51">
        <v>23600</v>
      </c>
      <c r="F12" s="50">
        <v>212.4</v>
      </c>
      <c r="G12" s="16">
        <f t="shared" si="1"/>
        <v>20.192033463256962</v>
      </c>
      <c r="H12" s="16">
        <f t="shared" si="2"/>
        <v>-839.50000000000011</v>
      </c>
      <c r="I12" s="3"/>
    </row>
    <row r="13" spans="1:9" ht="10.5" customHeight="1">
      <c r="A13" s="56" t="s">
        <v>303</v>
      </c>
      <c r="B13" s="57" t="s">
        <v>304</v>
      </c>
      <c r="C13" s="31"/>
      <c r="D13" s="50">
        <v>0</v>
      </c>
      <c r="E13" s="51"/>
      <c r="F13" s="50">
        <v>20.399999999999999</v>
      </c>
      <c r="G13" s="16" t="e">
        <f t="shared" ref="G13:G14" si="5">SUM(F13/D13*100)</f>
        <v>#DIV/0!</v>
      </c>
      <c r="H13" s="16">
        <f t="shared" ref="H13" si="6">SUM(F13-D13)</f>
        <v>20.399999999999999</v>
      </c>
      <c r="I13" s="3"/>
    </row>
    <row r="14" spans="1:9" ht="10.5" customHeight="1">
      <c r="A14" s="87" t="s">
        <v>328</v>
      </c>
      <c r="B14" s="86" t="s">
        <v>329</v>
      </c>
      <c r="C14" s="31"/>
      <c r="D14" s="50">
        <v>0</v>
      </c>
      <c r="E14" s="51"/>
      <c r="F14" s="50">
        <v>-13</v>
      </c>
      <c r="G14" s="16" t="e">
        <f t="shared" si="5"/>
        <v>#DIV/0!</v>
      </c>
      <c r="H14" s="16">
        <f>SUM(F14-D14)</f>
        <v>-13</v>
      </c>
      <c r="I14" s="3"/>
    </row>
    <row r="15" spans="1:9" ht="10.5" customHeight="1">
      <c r="A15" s="8" t="s">
        <v>18</v>
      </c>
      <c r="B15" s="11" t="s">
        <v>17</v>
      </c>
      <c r="C15" s="7">
        <v>19846900</v>
      </c>
      <c r="D15" s="48">
        <f t="shared" si="0"/>
        <v>19846.900000000001</v>
      </c>
      <c r="E15" s="49">
        <v>1520778.22</v>
      </c>
      <c r="F15" s="48">
        <v>4348.1000000000004</v>
      </c>
      <c r="G15" s="22">
        <f t="shared" si="1"/>
        <v>21.908207327088867</v>
      </c>
      <c r="H15" s="22">
        <f t="shared" si="2"/>
        <v>-15498.800000000001</v>
      </c>
      <c r="I15" s="3"/>
    </row>
    <row r="16" spans="1:9" ht="10.5" customHeight="1">
      <c r="A16" s="29" t="s">
        <v>20</v>
      </c>
      <c r="B16" s="30" t="s">
        <v>19</v>
      </c>
      <c r="C16" s="31">
        <v>19846900</v>
      </c>
      <c r="D16" s="50">
        <f t="shared" si="0"/>
        <v>19846.900000000001</v>
      </c>
      <c r="E16" s="51">
        <v>1520778.22</v>
      </c>
      <c r="F16" s="50">
        <v>4348.1000000000004</v>
      </c>
      <c r="G16" s="16">
        <f t="shared" si="1"/>
        <v>21.908207327088867</v>
      </c>
      <c r="H16" s="16">
        <f t="shared" si="2"/>
        <v>-15498.800000000001</v>
      </c>
      <c r="I16" s="3"/>
    </row>
    <row r="17" spans="1:9" ht="10.5" customHeight="1">
      <c r="A17" s="29" t="s">
        <v>22</v>
      </c>
      <c r="B17" s="30" t="s">
        <v>21</v>
      </c>
      <c r="C17" s="31">
        <v>10385900</v>
      </c>
      <c r="D17" s="50">
        <f t="shared" si="0"/>
        <v>10385.9</v>
      </c>
      <c r="E17" s="51">
        <v>763016.62</v>
      </c>
      <c r="F17" s="50">
        <v>2159.4</v>
      </c>
      <c r="G17" s="16">
        <f t="shared" si="1"/>
        <v>20.791650218084136</v>
      </c>
      <c r="H17" s="16">
        <f t="shared" si="2"/>
        <v>-8226.5</v>
      </c>
      <c r="I17" s="3"/>
    </row>
    <row r="18" spans="1:9" ht="10.5" customHeight="1">
      <c r="A18" s="29" t="s">
        <v>24</v>
      </c>
      <c r="B18" s="30" t="s">
        <v>23</v>
      </c>
      <c r="C18" s="31">
        <v>10385900</v>
      </c>
      <c r="D18" s="50">
        <f t="shared" si="0"/>
        <v>10385.9</v>
      </c>
      <c r="E18" s="51">
        <v>763016.62</v>
      </c>
      <c r="F18" s="50">
        <v>2159.4</v>
      </c>
      <c r="G18" s="16">
        <f t="shared" si="1"/>
        <v>20.791650218084136</v>
      </c>
      <c r="H18" s="16">
        <f t="shared" si="2"/>
        <v>-8226.5</v>
      </c>
      <c r="I18" s="3"/>
    </row>
    <row r="19" spans="1:9" ht="10.5" customHeight="1">
      <c r="A19" s="29" t="s">
        <v>26</v>
      </c>
      <c r="B19" s="30" t="s">
        <v>25</v>
      </c>
      <c r="C19" s="31">
        <v>51600</v>
      </c>
      <c r="D19" s="50">
        <f t="shared" si="0"/>
        <v>51.6</v>
      </c>
      <c r="E19" s="51">
        <v>3905.88</v>
      </c>
      <c r="F19" s="50">
        <v>9.8000000000000007</v>
      </c>
      <c r="G19" s="16">
        <f t="shared" si="1"/>
        <v>18.992248062015506</v>
      </c>
      <c r="H19" s="16">
        <f t="shared" si="2"/>
        <v>-41.8</v>
      </c>
      <c r="I19" s="3"/>
    </row>
    <row r="20" spans="1:9" ht="10.5" customHeight="1">
      <c r="A20" s="29" t="s">
        <v>28</v>
      </c>
      <c r="B20" s="30" t="s">
        <v>27</v>
      </c>
      <c r="C20" s="31">
        <v>51600</v>
      </c>
      <c r="D20" s="50">
        <f t="shared" si="0"/>
        <v>51.6</v>
      </c>
      <c r="E20" s="51">
        <v>3905.88</v>
      </c>
      <c r="F20" s="50">
        <v>9.8000000000000007</v>
      </c>
      <c r="G20" s="16">
        <f t="shared" si="1"/>
        <v>18.992248062015506</v>
      </c>
      <c r="H20" s="16">
        <f t="shared" si="2"/>
        <v>-41.8</v>
      </c>
      <c r="I20" s="3"/>
    </row>
    <row r="21" spans="1:9" ht="10.5" customHeight="1">
      <c r="A21" s="29" t="s">
        <v>30</v>
      </c>
      <c r="B21" s="30" t="s">
        <v>29</v>
      </c>
      <c r="C21" s="31">
        <v>10044500</v>
      </c>
      <c r="D21" s="50">
        <f t="shared" si="0"/>
        <v>10044.5</v>
      </c>
      <c r="E21" s="51">
        <v>830930.85</v>
      </c>
      <c r="F21" s="50">
        <v>2392.1999999999998</v>
      </c>
      <c r="G21" s="16">
        <f t="shared" si="1"/>
        <v>23.816018716710634</v>
      </c>
      <c r="H21" s="16">
        <f t="shared" si="2"/>
        <v>-7652.3</v>
      </c>
      <c r="I21" s="3"/>
    </row>
    <row r="22" spans="1:9" ht="10.5" customHeight="1">
      <c r="A22" s="29" t="s">
        <v>32</v>
      </c>
      <c r="B22" s="30" t="s">
        <v>31</v>
      </c>
      <c r="C22" s="31">
        <v>10044500</v>
      </c>
      <c r="D22" s="50">
        <f t="shared" si="0"/>
        <v>10044.5</v>
      </c>
      <c r="E22" s="51">
        <v>830930.85</v>
      </c>
      <c r="F22" s="50">
        <v>2392.1999999999998</v>
      </c>
      <c r="G22" s="16">
        <f t="shared" si="1"/>
        <v>23.816018716710634</v>
      </c>
      <c r="H22" s="16">
        <f t="shared" si="2"/>
        <v>-7652.3</v>
      </c>
      <c r="I22" s="3"/>
    </row>
    <row r="23" spans="1:9" ht="10.5" customHeight="1">
      <c r="A23" s="29" t="s">
        <v>34</v>
      </c>
      <c r="B23" s="30" t="s">
        <v>33</v>
      </c>
      <c r="C23" s="31">
        <v>-635100</v>
      </c>
      <c r="D23" s="50">
        <f t="shared" si="0"/>
        <v>-635.1</v>
      </c>
      <c r="E23" s="51">
        <v>-77075.13</v>
      </c>
      <c r="F23" s="50">
        <v>-213.2</v>
      </c>
      <c r="G23" s="16">
        <f t="shared" si="1"/>
        <v>33.569516611557233</v>
      </c>
      <c r="H23" s="16">
        <f t="shared" si="2"/>
        <v>421.90000000000003</v>
      </c>
      <c r="I23" s="3"/>
    </row>
    <row r="24" spans="1:9" ht="10.5" customHeight="1">
      <c r="A24" s="29" t="s">
        <v>36</v>
      </c>
      <c r="B24" s="30" t="s">
        <v>35</v>
      </c>
      <c r="C24" s="31">
        <v>-635100</v>
      </c>
      <c r="D24" s="50">
        <f t="shared" si="0"/>
        <v>-635.1</v>
      </c>
      <c r="E24" s="51">
        <v>-77075.13</v>
      </c>
      <c r="F24" s="50">
        <v>-213.2</v>
      </c>
      <c r="G24" s="16">
        <f t="shared" si="1"/>
        <v>33.569516611557233</v>
      </c>
      <c r="H24" s="16">
        <f t="shared" si="2"/>
        <v>421.90000000000003</v>
      </c>
      <c r="I24" s="3"/>
    </row>
    <row r="25" spans="1:9" ht="10.5" customHeight="1">
      <c r="A25" s="8" t="s">
        <v>38</v>
      </c>
      <c r="B25" s="11" t="s">
        <v>37</v>
      </c>
      <c r="C25" s="7">
        <v>20497000</v>
      </c>
      <c r="D25" s="48">
        <f t="shared" si="0"/>
        <v>20497</v>
      </c>
      <c r="E25" s="49">
        <v>70016.94</v>
      </c>
      <c r="F25" s="48">
        <v>683</v>
      </c>
      <c r="G25" s="22">
        <f t="shared" si="1"/>
        <v>3.3321949553593209</v>
      </c>
      <c r="H25" s="22">
        <f t="shared" si="2"/>
        <v>-19814</v>
      </c>
      <c r="I25" s="3"/>
    </row>
    <row r="26" spans="1:9" ht="10.5" customHeight="1">
      <c r="A26" s="29" t="s">
        <v>40</v>
      </c>
      <c r="B26" s="30" t="s">
        <v>39</v>
      </c>
      <c r="C26" s="31">
        <v>20026200</v>
      </c>
      <c r="D26" s="50">
        <f t="shared" si="0"/>
        <v>20026.2</v>
      </c>
      <c r="E26" s="51">
        <v>-72066.899999999994</v>
      </c>
      <c r="F26" s="50">
        <v>438.4</v>
      </c>
      <c r="G26" s="16">
        <f t="shared" si="1"/>
        <v>2.1891322367698316</v>
      </c>
      <c r="H26" s="16">
        <f t="shared" si="2"/>
        <v>-19587.8</v>
      </c>
      <c r="I26" s="3"/>
    </row>
    <row r="27" spans="1:9" ht="10.5" customHeight="1">
      <c r="A27" s="29" t="s">
        <v>42</v>
      </c>
      <c r="B27" s="30" t="s">
        <v>41</v>
      </c>
      <c r="C27" s="31">
        <v>16926200</v>
      </c>
      <c r="D27" s="50">
        <f t="shared" si="0"/>
        <v>16926.2</v>
      </c>
      <c r="E27" s="51">
        <v>-70103.399999999994</v>
      </c>
      <c r="F27" s="50">
        <v>55.6</v>
      </c>
      <c r="G27" s="16">
        <f t="shared" si="1"/>
        <v>0.32848483416242275</v>
      </c>
      <c r="H27" s="16">
        <f t="shared" si="2"/>
        <v>-16870.600000000002</v>
      </c>
      <c r="I27" s="3"/>
    </row>
    <row r="28" spans="1:9" ht="10.5" customHeight="1">
      <c r="A28" s="29" t="s">
        <v>43</v>
      </c>
      <c r="B28" s="30" t="s">
        <v>41</v>
      </c>
      <c r="C28" s="31">
        <v>16926200</v>
      </c>
      <c r="D28" s="50">
        <f t="shared" si="0"/>
        <v>16926.2</v>
      </c>
      <c r="E28" s="51">
        <v>-70103.399999999994</v>
      </c>
      <c r="F28" s="50">
        <v>55.6</v>
      </c>
      <c r="G28" s="16">
        <f t="shared" si="1"/>
        <v>0.32848483416242275</v>
      </c>
      <c r="H28" s="16">
        <f t="shared" si="2"/>
        <v>-16870.600000000002</v>
      </c>
      <c r="I28" s="3"/>
    </row>
    <row r="29" spans="1:9" ht="10.5" customHeight="1">
      <c r="A29" s="29" t="s">
        <v>45</v>
      </c>
      <c r="B29" s="30" t="s">
        <v>44</v>
      </c>
      <c r="C29" s="31">
        <v>3100000</v>
      </c>
      <c r="D29" s="50">
        <f t="shared" si="0"/>
        <v>3100</v>
      </c>
      <c r="E29" s="51">
        <v>-1963.5</v>
      </c>
      <c r="F29" s="50">
        <v>382.8</v>
      </c>
      <c r="G29" s="16">
        <f t="shared" si="1"/>
        <v>12.348387096774193</v>
      </c>
      <c r="H29" s="16">
        <f t="shared" si="2"/>
        <v>-2717.2</v>
      </c>
      <c r="I29" s="3"/>
    </row>
    <row r="30" spans="1:9" ht="10.5" customHeight="1">
      <c r="A30" s="29" t="s">
        <v>47</v>
      </c>
      <c r="B30" s="30" t="s">
        <v>46</v>
      </c>
      <c r="C30" s="31">
        <v>3100000</v>
      </c>
      <c r="D30" s="50">
        <f t="shared" si="0"/>
        <v>3100</v>
      </c>
      <c r="E30" s="51">
        <v>-1963.5</v>
      </c>
      <c r="F30" s="50">
        <v>382.8</v>
      </c>
      <c r="G30" s="16">
        <f t="shared" si="1"/>
        <v>12.348387096774193</v>
      </c>
      <c r="H30" s="16">
        <f t="shared" si="2"/>
        <v>-2717.2</v>
      </c>
      <c r="I30" s="3"/>
    </row>
    <row r="31" spans="1:9" ht="10.5" customHeight="1">
      <c r="A31" s="29" t="s">
        <v>49</v>
      </c>
      <c r="B31" s="30" t="s">
        <v>48</v>
      </c>
      <c r="C31" s="31">
        <v>35000</v>
      </c>
      <c r="D31" s="50">
        <f t="shared" si="0"/>
        <v>35</v>
      </c>
      <c r="E31" s="51"/>
      <c r="F31" s="50">
        <v>40.5</v>
      </c>
      <c r="G31" s="16">
        <f t="shared" si="1"/>
        <v>115.71428571428572</v>
      </c>
      <c r="H31" s="16">
        <f t="shared" si="2"/>
        <v>5.5</v>
      </c>
      <c r="I31" s="3"/>
    </row>
    <row r="32" spans="1:9" ht="10.5" customHeight="1">
      <c r="A32" s="29" t="s">
        <v>50</v>
      </c>
      <c r="B32" s="30" t="s">
        <v>48</v>
      </c>
      <c r="C32" s="31">
        <v>35000</v>
      </c>
      <c r="D32" s="50">
        <f t="shared" si="0"/>
        <v>35</v>
      </c>
      <c r="E32" s="51"/>
      <c r="F32" s="50">
        <v>40.5</v>
      </c>
      <c r="G32" s="16">
        <f t="shared" si="1"/>
        <v>115.71428571428572</v>
      </c>
      <c r="H32" s="16">
        <f t="shared" si="2"/>
        <v>5.5</v>
      </c>
      <c r="I32" s="3"/>
    </row>
    <row r="33" spans="1:9" ht="10.5" customHeight="1">
      <c r="A33" s="29" t="s">
        <v>52</v>
      </c>
      <c r="B33" s="30" t="s">
        <v>51</v>
      </c>
      <c r="C33" s="31">
        <v>435800</v>
      </c>
      <c r="D33" s="50">
        <f t="shared" si="0"/>
        <v>435.8</v>
      </c>
      <c r="E33" s="51">
        <v>142083.84</v>
      </c>
      <c r="F33" s="50">
        <v>204</v>
      </c>
      <c r="G33" s="16">
        <f t="shared" si="1"/>
        <v>46.810463515374025</v>
      </c>
      <c r="H33" s="16">
        <f t="shared" si="2"/>
        <v>-231.8</v>
      </c>
      <c r="I33" s="3"/>
    </row>
    <row r="34" spans="1:9" ht="10.5" customHeight="1">
      <c r="A34" s="29" t="s">
        <v>54</v>
      </c>
      <c r="B34" s="30" t="s">
        <v>53</v>
      </c>
      <c r="C34" s="31">
        <v>435800</v>
      </c>
      <c r="D34" s="50">
        <f t="shared" si="0"/>
        <v>435.8</v>
      </c>
      <c r="E34" s="51">
        <v>142083.84</v>
      </c>
      <c r="F34" s="50">
        <v>204</v>
      </c>
      <c r="G34" s="16">
        <f t="shared" si="1"/>
        <v>46.810463515374025</v>
      </c>
      <c r="H34" s="16">
        <f t="shared" si="2"/>
        <v>-231.8</v>
      </c>
      <c r="I34" s="3"/>
    </row>
    <row r="35" spans="1:9" ht="10.5" customHeight="1">
      <c r="A35" s="8" t="s">
        <v>56</v>
      </c>
      <c r="B35" s="11" t="s">
        <v>55</v>
      </c>
      <c r="C35" s="7">
        <v>26657200</v>
      </c>
      <c r="D35" s="48">
        <f t="shared" si="0"/>
        <v>26657.200000000001</v>
      </c>
      <c r="E35" s="49">
        <v>237956.79</v>
      </c>
      <c r="F35" s="48">
        <v>2188.6999999999998</v>
      </c>
      <c r="G35" s="22">
        <f t="shared" si="1"/>
        <v>8.2105397416082706</v>
      </c>
      <c r="H35" s="22">
        <f t="shared" si="2"/>
        <v>-24468.5</v>
      </c>
      <c r="I35" s="3"/>
    </row>
    <row r="36" spans="1:9" ht="10.5" customHeight="1">
      <c r="A36" s="29" t="s">
        <v>58</v>
      </c>
      <c r="B36" s="30" t="s">
        <v>57</v>
      </c>
      <c r="C36" s="31">
        <v>6946400</v>
      </c>
      <c r="D36" s="50">
        <f t="shared" si="0"/>
        <v>6946.4</v>
      </c>
      <c r="E36" s="51">
        <v>70050.16</v>
      </c>
      <c r="F36" s="50">
        <v>235.8</v>
      </c>
      <c r="G36" s="16">
        <f t="shared" si="1"/>
        <v>3.3945640907520449</v>
      </c>
      <c r="H36" s="16">
        <f t="shared" si="2"/>
        <v>-6710.5999999999995</v>
      </c>
      <c r="I36" s="3"/>
    </row>
    <row r="37" spans="1:9" ht="10.5" customHeight="1">
      <c r="A37" s="29" t="s">
        <v>60</v>
      </c>
      <c r="B37" s="30" t="s">
        <v>59</v>
      </c>
      <c r="C37" s="31">
        <v>6946400</v>
      </c>
      <c r="D37" s="50">
        <f t="shared" si="0"/>
        <v>6946.4</v>
      </c>
      <c r="E37" s="51">
        <v>70050.16</v>
      </c>
      <c r="F37" s="50">
        <v>235.8</v>
      </c>
      <c r="G37" s="16">
        <f t="shared" si="1"/>
        <v>3.3945640907520449</v>
      </c>
      <c r="H37" s="16">
        <f t="shared" si="2"/>
        <v>-6710.5999999999995</v>
      </c>
      <c r="I37" s="3"/>
    </row>
    <row r="38" spans="1:9" ht="10.5" customHeight="1">
      <c r="A38" s="29" t="s">
        <v>62</v>
      </c>
      <c r="B38" s="30" t="s">
        <v>61</v>
      </c>
      <c r="C38" s="31">
        <v>19710800</v>
      </c>
      <c r="D38" s="50">
        <f t="shared" si="0"/>
        <v>19710.8</v>
      </c>
      <c r="E38" s="51">
        <v>167906.63</v>
      </c>
      <c r="F38" s="50">
        <v>1952.9</v>
      </c>
      <c r="G38" s="16">
        <f t="shared" si="1"/>
        <v>9.907766300708241</v>
      </c>
      <c r="H38" s="16">
        <f t="shared" si="2"/>
        <v>-17757.899999999998</v>
      </c>
      <c r="I38" s="3"/>
    </row>
    <row r="39" spans="1:9" ht="10.5" customHeight="1">
      <c r="A39" s="29" t="s">
        <v>64</v>
      </c>
      <c r="B39" s="30" t="s">
        <v>63</v>
      </c>
      <c r="C39" s="31">
        <v>4600000</v>
      </c>
      <c r="D39" s="50">
        <f t="shared" si="0"/>
        <v>4600</v>
      </c>
      <c r="E39" s="51"/>
      <c r="F39" s="50">
        <v>1541.5</v>
      </c>
      <c r="G39" s="16">
        <f t="shared" si="1"/>
        <v>33.510869565217391</v>
      </c>
      <c r="H39" s="16">
        <f t="shared" si="2"/>
        <v>-3058.5</v>
      </c>
      <c r="I39" s="3"/>
    </row>
    <row r="40" spans="1:9" ht="10.5" customHeight="1">
      <c r="A40" s="29" t="s">
        <v>66</v>
      </c>
      <c r="B40" s="30" t="s">
        <v>65</v>
      </c>
      <c r="C40" s="31">
        <v>4600000</v>
      </c>
      <c r="D40" s="50">
        <f t="shared" si="0"/>
        <v>4600</v>
      </c>
      <c r="E40" s="51"/>
      <c r="F40" s="50">
        <v>1541.5</v>
      </c>
      <c r="G40" s="16">
        <f t="shared" si="1"/>
        <v>33.510869565217391</v>
      </c>
      <c r="H40" s="16">
        <f t="shared" si="2"/>
        <v>-3058.5</v>
      </c>
      <c r="I40" s="3"/>
    </row>
    <row r="41" spans="1:9" ht="10.5" customHeight="1">
      <c r="A41" s="29" t="s">
        <v>68</v>
      </c>
      <c r="B41" s="30" t="s">
        <v>67</v>
      </c>
      <c r="C41" s="31">
        <v>15110800</v>
      </c>
      <c r="D41" s="50">
        <f t="shared" si="0"/>
        <v>15110.8</v>
      </c>
      <c r="E41" s="51">
        <v>167906.63</v>
      </c>
      <c r="F41" s="50">
        <v>411.4</v>
      </c>
      <c r="G41" s="16">
        <f t="shared" si="1"/>
        <v>2.7225560526246131</v>
      </c>
      <c r="H41" s="16">
        <f t="shared" si="2"/>
        <v>-14699.4</v>
      </c>
      <c r="I41" s="3"/>
    </row>
    <row r="42" spans="1:9" ht="10.5" customHeight="1">
      <c r="A42" s="29" t="s">
        <v>70</v>
      </c>
      <c r="B42" s="30" t="s">
        <v>69</v>
      </c>
      <c r="C42" s="31">
        <v>15110800</v>
      </c>
      <c r="D42" s="50">
        <f t="shared" si="0"/>
        <v>15110.8</v>
      </c>
      <c r="E42" s="51">
        <v>167906.63</v>
      </c>
      <c r="F42" s="50">
        <v>411.4</v>
      </c>
      <c r="G42" s="16">
        <f t="shared" si="1"/>
        <v>2.7225560526246131</v>
      </c>
      <c r="H42" s="16">
        <f t="shared" si="2"/>
        <v>-14699.4</v>
      </c>
      <c r="I42" s="3"/>
    </row>
    <row r="43" spans="1:9" ht="10.5" customHeight="1">
      <c r="A43" s="8" t="s">
        <v>72</v>
      </c>
      <c r="B43" s="11" t="s">
        <v>71</v>
      </c>
      <c r="C43" s="7">
        <v>2961300</v>
      </c>
      <c r="D43" s="48">
        <f t="shared" si="0"/>
        <v>2961.3</v>
      </c>
      <c r="E43" s="49">
        <v>200590.31</v>
      </c>
      <c r="F43" s="48">
        <v>720.7</v>
      </c>
      <c r="G43" s="22">
        <f t="shared" si="1"/>
        <v>24.337284300813835</v>
      </c>
      <c r="H43" s="22">
        <f t="shared" si="2"/>
        <v>-2240.6000000000004</v>
      </c>
      <c r="I43" s="3"/>
    </row>
    <row r="44" spans="1:9" ht="10.5" customHeight="1">
      <c r="A44" s="29" t="s">
        <v>74</v>
      </c>
      <c r="B44" s="30" t="s">
        <v>73</v>
      </c>
      <c r="C44" s="31">
        <v>2931300</v>
      </c>
      <c r="D44" s="50">
        <f t="shared" si="0"/>
        <v>2931.3</v>
      </c>
      <c r="E44" s="51">
        <v>200590.31</v>
      </c>
      <c r="F44" s="50">
        <v>720.7</v>
      </c>
      <c r="G44" s="16">
        <f t="shared" si="1"/>
        <v>24.586361000238803</v>
      </c>
      <c r="H44" s="16">
        <f t="shared" si="2"/>
        <v>-2210.6000000000004</v>
      </c>
      <c r="I44" s="3"/>
    </row>
    <row r="45" spans="1:9" ht="10.5" customHeight="1">
      <c r="A45" s="29" t="s">
        <v>76</v>
      </c>
      <c r="B45" s="30" t="s">
        <v>75</v>
      </c>
      <c r="C45" s="31">
        <v>2931300</v>
      </c>
      <c r="D45" s="50">
        <f t="shared" si="0"/>
        <v>2931.3</v>
      </c>
      <c r="E45" s="51">
        <v>200590.31</v>
      </c>
      <c r="F45" s="50">
        <v>720.7</v>
      </c>
      <c r="G45" s="16">
        <f t="shared" si="1"/>
        <v>24.586361000238803</v>
      </c>
      <c r="H45" s="16">
        <f t="shared" si="2"/>
        <v>-2210.6000000000004</v>
      </c>
      <c r="I45" s="3"/>
    </row>
    <row r="46" spans="1:9" ht="10.5" customHeight="1">
      <c r="A46" s="29" t="s">
        <v>78</v>
      </c>
      <c r="B46" s="30" t="s">
        <v>77</v>
      </c>
      <c r="C46" s="31">
        <v>30000</v>
      </c>
      <c r="D46" s="50">
        <f t="shared" si="0"/>
        <v>30</v>
      </c>
      <c r="E46" s="51"/>
      <c r="F46" s="50">
        <f t="shared" si="4"/>
        <v>0</v>
      </c>
      <c r="G46" s="16">
        <f t="shared" si="1"/>
        <v>0</v>
      </c>
      <c r="H46" s="16">
        <f t="shared" si="2"/>
        <v>-30</v>
      </c>
      <c r="I46" s="3"/>
    </row>
    <row r="47" spans="1:9" ht="10.5" customHeight="1">
      <c r="A47" s="29" t="s">
        <v>80</v>
      </c>
      <c r="B47" s="30" t="s">
        <v>79</v>
      </c>
      <c r="C47" s="31">
        <v>30000</v>
      </c>
      <c r="D47" s="50">
        <f t="shared" si="0"/>
        <v>30</v>
      </c>
      <c r="E47" s="51"/>
      <c r="F47" s="50">
        <f t="shared" si="4"/>
        <v>0</v>
      </c>
      <c r="G47" s="16">
        <f t="shared" si="1"/>
        <v>0</v>
      </c>
      <c r="H47" s="16">
        <f t="shared" si="2"/>
        <v>-30</v>
      </c>
      <c r="I47" s="3"/>
    </row>
    <row r="48" spans="1:9" ht="10.5" customHeight="1">
      <c r="A48" s="29"/>
      <c r="B48" s="11" t="s">
        <v>245</v>
      </c>
      <c r="C48" s="7">
        <f>SUM(C49+C68+C75+C84+C105)</f>
        <v>12726700</v>
      </c>
      <c r="D48" s="48">
        <f t="shared" si="0"/>
        <v>12726.7</v>
      </c>
      <c r="E48" s="49">
        <f>SUM(E49+E68+E75+E84+E105)</f>
        <v>858174.05999999994</v>
      </c>
      <c r="F48" s="48">
        <v>2436</v>
      </c>
      <c r="G48" s="22">
        <f t="shared" si="1"/>
        <v>19.140861338760242</v>
      </c>
      <c r="H48" s="22">
        <f t="shared" si="2"/>
        <v>-10290.700000000001</v>
      </c>
      <c r="I48" s="3"/>
    </row>
    <row r="49" spans="1:9" ht="10.5" customHeight="1">
      <c r="A49" s="8" t="s">
        <v>82</v>
      </c>
      <c r="B49" s="11" t="s">
        <v>81</v>
      </c>
      <c r="C49" s="7">
        <v>9683600</v>
      </c>
      <c r="D49" s="48">
        <f t="shared" si="0"/>
        <v>9683.6</v>
      </c>
      <c r="E49" s="49">
        <v>681725.57</v>
      </c>
      <c r="F49" s="48">
        <v>1875.9</v>
      </c>
      <c r="G49" s="22">
        <f t="shared" si="1"/>
        <v>19.371927795447974</v>
      </c>
      <c r="H49" s="22">
        <f t="shared" si="2"/>
        <v>-7807.7000000000007</v>
      </c>
      <c r="I49" s="3"/>
    </row>
    <row r="50" spans="1:9" ht="10.5" customHeight="1">
      <c r="A50" s="29" t="s">
        <v>84</v>
      </c>
      <c r="B50" s="30" t="s">
        <v>83</v>
      </c>
      <c r="C50" s="31">
        <v>9492100</v>
      </c>
      <c r="D50" s="50">
        <f t="shared" si="0"/>
        <v>9492.1</v>
      </c>
      <c r="E50" s="51">
        <v>670351.11</v>
      </c>
      <c r="F50" s="50">
        <v>1801</v>
      </c>
      <c r="G50" s="16">
        <f t="shared" si="1"/>
        <v>18.973672843733208</v>
      </c>
      <c r="H50" s="16">
        <f t="shared" si="2"/>
        <v>-7691.1</v>
      </c>
      <c r="I50" s="3"/>
    </row>
    <row r="51" spans="1:9" ht="10.5" customHeight="1">
      <c r="A51" s="29" t="s">
        <v>86</v>
      </c>
      <c r="B51" s="30" t="s">
        <v>85</v>
      </c>
      <c r="C51" s="31">
        <v>5940100</v>
      </c>
      <c r="D51" s="50">
        <f t="shared" si="0"/>
        <v>5940.1</v>
      </c>
      <c r="E51" s="51">
        <v>333055.65000000002</v>
      </c>
      <c r="F51" s="50">
        <v>770.5</v>
      </c>
      <c r="G51" s="16">
        <f t="shared" si="1"/>
        <v>12.971162101648121</v>
      </c>
      <c r="H51" s="16">
        <f t="shared" si="2"/>
        <v>-5169.6000000000004</v>
      </c>
      <c r="I51" s="3"/>
    </row>
    <row r="52" spans="1:9" ht="10.5" customHeight="1">
      <c r="A52" s="29" t="s">
        <v>88</v>
      </c>
      <c r="B52" s="30" t="s">
        <v>87</v>
      </c>
      <c r="C52" s="31">
        <v>5940100</v>
      </c>
      <c r="D52" s="50">
        <f t="shared" si="0"/>
        <v>5940.1</v>
      </c>
      <c r="E52" s="51">
        <v>333055.65000000002</v>
      </c>
      <c r="F52" s="50">
        <v>770.5</v>
      </c>
      <c r="G52" s="16">
        <f t="shared" si="1"/>
        <v>12.971162101648121</v>
      </c>
      <c r="H52" s="16">
        <f t="shared" si="2"/>
        <v>-5169.6000000000004</v>
      </c>
      <c r="I52" s="3"/>
    </row>
    <row r="53" spans="1:9" ht="10.5" customHeight="1">
      <c r="A53" s="29" t="s">
        <v>90</v>
      </c>
      <c r="B53" s="30" t="s">
        <v>89</v>
      </c>
      <c r="C53" s="31">
        <v>245000</v>
      </c>
      <c r="D53" s="50">
        <f t="shared" si="0"/>
        <v>245</v>
      </c>
      <c r="E53" s="51">
        <v>18441.16</v>
      </c>
      <c r="F53" s="50">
        <v>147</v>
      </c>
      <c r="G53" s="16">
        <f t="shared" si="1"/>
        <v>60</v>
      </c>
      <c r="H53" s="16">
        <f t="shared" si="2"/>
        <v>-98</v>
      </c>
      <c r="I53" s="3"/>
    </row>
    <row r="54" spans="1:9" ht="10.5" customHeight="1">
      <c r="A54" s="29" t="s">
        <v>92</v>
      </c>
      <c r="B54" s="30" t="s">
        <v>91</v>
      </c>
      <c r="C54" s="31">
        <v>245000</v>
      </c>
      <c r="D54" s="50">
        <f t="shared" si="0"/>
        <v>245</v>
      </c>
      <c r="E54" s="51">
        <v>18441.16</v>
      </c>
      <c r="F54" s="50">
        <v>147</v>
      </c>
      <c r="G54" s="16">
        <f t="shared" si="1"/>
        <v>60</v>
      </c>
      <c r="H54" s="16">
        <f t="shared" si="2"/>
        <v>-98</v>
      </c>
      <c r="I54" s="3"/>
    </row>
    <row r="55" spans="1:9" ht="10.5" customHeight="1">
      <c r="A55" s="29" t="s">
        <v>94</v>
      </c>
      <c r="B55" s="30" t="s">
        <v>93</v>
      </c>
      <c r="C55" s="31">
        <v>3307000</v>
      </c>
      <c r="D55" s="50">
        <f t="shared" si="0"/>
        <v>3307</v>
      </c>
      <c r="E55" s="51">
        <v>318854.3</v>
      </c>
      <c r="F55" s="50">
        <v>883.5</v>
      </c>
      <c r="G55" s="16">
        <f t="shared" si="1"/>
        <v>26.716056849107954</v>
      </c>
      <c r="H55" s="16">
        <f t="shared" si="2"/>
        <v>-2423.5</v>
      </c>
      <c r="I55" s="3"/>
    </row>
    <row r="56" spans="1:9" ht="10.5" customHeight="1">
      <c r="A56" s="29" t="s">
        <v>96</v>
      </c>
      <c r="B56" s="30" t="s">
        <v>95</v>
      </c>
      <c r="C56" s="31">
        <v>3307000</v>
      </c>
      <c r="D56" s="50">
        <f t="shared" si="0"/>
        <v>3307</v>
      </c>
      <c r="E56" s="51">
        <v>318854.3</v>
      </c>
      <c r="F56" s="50">
        <v>883.5</v>
      </c>
      <c r="G56" s="16">
        <f t="shared" si="1"/>
        <v>26.716056849107954</v>
      </c>
      <c r="H56" s="16">
        <f t="shared" si="2"/>
        <v>-2423.5</v>
      </c>
      <c r="I56" s="3"/>
    </row>
    <row r="57" spans="1:9" ht="10.5" customHeight="1">
      <c r="A57" s="29" t="s">
        <v>98</v>
      </c>
      <c r="B57" s="30" t="s">
        <v>97</v>
      </c>
      <c r="C57" s="31"/>
      <c r="D57" s="50">
        <f t="shared" si="0"/>
        <v>0</v>
      </c>
      <c r="E57" s="51">
        <v>6.21</v>
      </c>
      <c r="F57" s="50">
        <f t="shared" si="4"/>
        <v>6.2100000000000002E-3</v>
      </c>
      <c r="G57" s="16" t="e">
        <f t="shared" si="1"/>
        <v>#DIV/0!</v>
      </c>
      <c r="H57" s="16">
        <f t="shared" si="2"/>
        <v>6.2100000000000002E-3</v>
      </c>
      <c r="I57" s="3"/>
    </row>
    <row r="58" spans="1:9" ht="10.5" customHeight="1">
      <c r="A58" s="29" t="s">
        <v>100</v>
      </c>
      <c r="B58" s="30" t="s">
        <v>99</v>
      </c>
      <c r="C58" s="31"/>
      <c r="D58" s="50">
        <f t="shared" si="0"/>
        <v>0</v>
      </c>
      <c r="E58" s="51">
        <v>4.99</v>
      </c>
      <c r="F58" s="50">
        <f t="shared" si="4"/>
        <v>4.9900000000000005E-3</v>
      </c>
      <c r="G58" s="16" t="e">
        <f t="shared" si="1"/>
        <v>#DIV/0!</v>
      </c>
      <c r="H58" s="16">
        <f t="shared" si="2"/>
        <v>4.9900000000000005E-3</v>
      </c>
      <c r="I58" s="3"/>
    </row>
    <row r="59" spans="1:9" ht="10.5" customHeight="1">
      <c r="A59" s="29" t="s">
        <v>102</v>
      </c>
      <c r="B59" s="30" t="s">
        <v>101</v>
      </c>
      <c r="C59" s="31"/>
      <c r="D59" s="50">
        <f t="shared" si="0"/>
        <v>0</v>
      </c>
      <c r="E59" s="51">
        <v>4.99</v>
      </c>
      <c r="F59" s="50">
        <f t="shared" si="4"/>
        <v>4.9900000000000005E-3</v>
      </c>
      <c r="G59" s="16" t="e">
        <f t="shared" si="1"/>
        <v>#DIV/0!</v>
      </c>
      <c r="H59" s="16">
        <f t="shared" si="2"/>
        <v>4.9900000000000005E-3</v>
      </c>
      <c r="I59" s="3"/>
    </row>
    <row r="60" spans="1:9" ht="10.5" customHeight="1">
      <c r="A60" s="29" t="s">
        <v>104</v>
      </c>
      <c r="B60" s="30" t="s">
        <v>103</v>
      </c>
      <c r="C60" s="31"/>
      <c r="D60" s="50">
        <f t="shared" si="0"/>
        <v>0</v>
      </c>
      <c r="E60" s="51">
        <v>1.22</v>
      </c>
      <c r="F60" s="50">
        <f t="shared" si="4"/>
        <v>1.2199999999999999E-3</v>
      </c>
      <c r="G60" s="16" t="e">
        <f t="shared" si="1"/>
        <v>#DIV/0!</v>
      </c>
      <c r="H60" s="16">
        <f t="shared" si="2"/>
        <v>1.2199999999999999E-3</v>
      </c>
      <c r="I60" s="3"/>
    </row>
    <row r="61" spans="1:9" ht="10.5" customHeight="1">
      <c r="A61" s="29" t="s">
        <v>106</v>
      </c>
      <c r="B61" s="30" t="s">
        <v>105</v>
      </c>
      <c r="C61" s="31"/>
      <c r="D61" s="50">
        <f t="shared" si="0"/>
        <v>0</v>
      </c>
      <c r="E61" s="51">
        <v>1.22</v>
      </c>
      <c r="F61" s="50">
        <f t="shared" si="4"/>
        <v>1.2199999999999999E-3</v>
      </c>
      <c r="G61" s="16" t="e">
        <f t="shared" si="1"/>
        <v>#DIV/0!</v>
      </c>
      <c r="H61" s="16">
        <f t="shared" si="2"/>
        <v>1.2199999999999999E-3</v>
      </c>
      <c r="I61" s="3"/>
    </row>
    <row r="62" spans="1:9" ht="10.5" customHeight="1">
      <c r="A62" s="56" t="s">
        <v>305</v>
      </c>
      <c r="B62" s="57" t="s">
        <v>306</v>
      </c>
      <c r="C62" s="31"/>
      <c r="D62" s="50">
        <v>0</v>
      </c>
      <c r="E62" s="51"/>
      <c r="F62" s="50">
        <v>7.8</v>
      </c>
      <c r="G62" s="16" t="e">
        <f t="shared" ref="G62:G64" si="7">SUM(F62/D62*100)</f>
        <v>#DIV/0!</v>
      </c>
      <c r="H62" s="16">
        <f t="shared" ref="H62:H64" si="8">SUM(F62-D62)</f>
        <v>7.8</v>
      </c>
      <c r="I62" s="3"/>
    </row>
    <row r="63" spans="1:9" ht="10.5" customHeight="1">
      <c r="A63" s="56" t="s">
        <v>307</v>
      </c>
      <c r="B63" s="57" t="s">
        <v>308</v>
      </c>
      <c r="C63" s="31"/>
      <c r="D63" s="50">
        <v>0</v>
      </c>
      <c r="E63" s="51"/>
      <c r="F63" s="50">
        <v>7.8</v>
      </c>
      <c r="G63" s="16" t="e">
        <f t="shared" si="7"/>
        <v>#DIV/0!</v>
      </c>
      <c r="H63" s="16">
        <f t="shared" si="8"/>
        <v>7.8</v>
      </c>
      <c r="I63" s="3"/>
    </row>
    <row r="64" spans="1:9" ht="10.5" customHeight="1">
      <c r="A64" s="56" t="s">
        <v>309</v>
      </c>
      <c r="B64" s="57" t="s">
        <v>310</v>
      </c>
      <c r="C64" s="31"/>
      <c r="D64" s="50">
        <v>0</v>
      </c>
      <c r="E64" s="51"/>
      <c r="F64" s="50">
        <v>7.8</v>
      </c>
      <c r="G64" s="16" t="e">
        <f t="shared" si="7"/>
        <v>#DIV/0!</v>
      </c>
      <c r="H64" s="16">
        <f t="shared" si="8"/>
        <v>7.8</v>
      </c>
      <c r="I64" s="3"/>
    </row>
    <row r="65" spans="1:9" ht="10.5" customHeight="1">
      <c r="A65" s="29" t="s">
        <v>108</v>
      </c>
      <c r="B65" s="30" t="s">
        <v>107</v>
      </c>
      <c r="C65" s="31">
        <v>191500</v>
      </c>
      <c r="D65" s="50">
        <f t="shared" si="0"/>
        <v>191.5</v>
      </c>
      <c r="E65" s="51">
        <v>11368.25</v>
      </c>
      <c r="F65" s="50">
        <v>67.099999999999994</v>
      </c>
      <c r="G65" s="16">
        <f t="shared" si="1"/>
        <v>35.039164490861616</v>
      </c>
      <c r="H65" s="16">
        <f t="shared" si="2"/>
        <v>-124.4</v>
      </c>
      <c r="I65" s="3"/>
    </row>
    <row r="66" spans="1:9" ht="10.5" customHeight="1">
      <c r="A66" s="29" t="s">
        <v>110</v>
      </c>
      <c r="B66" s="30" t="s">
        <v>109</v>
      </c>
      <c r="C66" s="31">
        <v>191500</v>
      </c>
      <c r="D66" s="50">
        <f t="shared" si="0"/>
        <v>191.5</v>
      </c>
      <c r="E66" s="51">
        <v>11368.25</v>
      </c>
      <c r="F66" s="50">
        <v>67.099999999999994</v>
      </c>
      <c r="G66" s="16">
        <f t="shared" si="1"/>
        <v>35.039164490861616</v>
      </c>
      <c r="H66" s="16">
        <f t="shared" si="2"/>
        <v>-124.4</v>
      </c>
      <c r="I66" s="3"/>
    </row>
    <row r="67" spans="1:9" ht="10.5" customHeight="1">
      <c r="A67" s="29" t="s">
        <v>112</v>
      </c>
      <c r="B67" s="30" t="s">
        <v>111</v>
      </c>
      <c r="C67" s="31">
        <v>191500</v>
      </c>
      <c r="D67" s="50">
        <f t="shared" si="0"/>
        <v>191.5</v>
      </c>
      <c r="E67" s="51">
        <v>11368.25</v>
      </c>
      <c r="F67" s="50">
        <v>67.099999999999994</v>
      </c>
      <c r="G67" s="16">
        <f t="shared" si="1"/>
        <v>35.039164490861616</v>
      </c>
      <c r="H67" s="16">
        <f t="shared" si="2"/>
        <v>-124.4</v>
      </c>
      <c r="I67" s="3"/>
    </row>
    <row r="68" spans="1:9" ht="10.5" customHeight="1">
      <c r="A68" s="8" t="s">
        <v>114</v>
      </c>
      <c r="B68" s="11" t="s">
        <v>113</v>
      </c>
      <c r="C68" s="7">
        <v>128100</v>
      </c>
      <c r="D68" s="48">
        <f t="shared" si="0"/>
        <v>128.1</v>
      </c>
      <c r="E68" s="49">
        <v>61.37</v>
      </c>
      <c r="F68" s="48">
        <v>40.299999999999997</v>
      </c>
      <c r="G68" s="22">
        <f t="shared" si="1"/>
        <v>31.459797033567526</v>
      </c>
      <c r="H68" s="22">
        <f t="shared" si="2"/>
        <v>-87.8</v>
      </c>
      <c r="I68" s="3"/>
    </row>
    <row r="69" spans="1:9" ht="10.5" customHeight="1">
      <c r="A69" s="29" t="s">
        <v>116</v>
      </c>
      <c r="B69" s="30" t="s">
        <v>115</v>
      </c>
      <c r="C69" s="31"/>
      <c r="D69" s="50">
        <f t="shared" si="0"/>
        <v>0</v>
      </c>
      <c r="E69" s="51">
        <v>55.3</v>
      </c>
      <c r="F69" s="50">
        <f t="shared" si="4"/>
        <v>5.5299999999999995E-2</v>
      </c>
      <c r="G69" s="16" t="e">
        <f t="shared" si="1"/>
        <v>#DIV/0!</v>
      </c>
      <c r="H69" s="16">
        <f t="shared" si="2"/>
        <v>5.5299999999999995E-2</v>
      </c>
      <c r="I69" s="3"/>
    </row>
    <row r="70" spans="1:9" ht="10.5" customHeight="1">
      <c r="A70" s="29" t="s">
        <v>118</v>
      </c>
      <c r="B70" s="30" t="s">
        <v>117</v>
      </c>
      <c r="C70" s="31"/>
      <c r="D70" s="50">
        <f t="shared" si="0"/>
        <v>0</v>
      </c>
      <c r="E70" s="51">
        <v>55.3</v>
      </c>
      <c r="F70" s="50">
        <f t="shared" si="4"/>
        <v>5.5299999999999995E-2</v>
      </c>
      <c r="G70" s="16" t="e">
        <f t="shared" si="1"/>
        <v>#DIV/0!</v>
      </c>
      <c r="H70" s="16">
        <f t="shared" si="2"/>
        <v>5.5299999999999995E-2</v>
      </c>
      <c r="I70" s="3"/>
    </row>
    <row r="71" spans="1:9" ht="10.5" customHeight="1">
      <c r="A71" s="29" t="s">
        <v>120</v>
      </c>
      <c r="B71" s="30" t="s">
        <v>119</v>
      </c>
      <c r="C71" s="31"/>
      <c r="D71" s="50">
        <f t="shared" si="0"/>
        <v>0</v>
      </c>
      <c r="E71" s="51">
        <v>55.3</v>
      </c>
      <c r="F71" s="50">
        <f t="shared" si="4"/>
        <v>5.5299999999999995E-2</v>
      </c>
      <c r="G71" s="16" t="e">
        <f t="shared" si="1"/>
        <v>#DIV/0!</v>
      </c>
      <c r="H71" s="16">
        <f t="shared" si="2"/>
        <v>5.5299999999999995E-2</v>
      </c>
      <c r="I71" s="3"/>
    </row>
    <row r="72" spans="1:9" ht="10.5" customHeight="1">
      <c r="A72" s="29" t="s">
        <v>122</v>
      </c>
      <c r="B72" s="30" t="s">
        <v>121</v>
      </c>
      <c r="C72" s="31">
        <v>128100</v>
      </c>
      <c r="D72" s="50">
        <f t="shared" si="0"/>
        <v>128.1</v>
      </c>
      <c r="E72" s="51">
        <v>6.07</v>
      </c>
      <c r="F72" s="50">
        <v>40.299999999999997</v>
      </c>
      <c r="G72" s="16">
        <f t="shared" si="1"/>
        <v>31.459797033567526</v>
      </c>
      <c r="H72" s="16">
        <f t="shared" si="2"/>
        <v>-87.8</v>
      </c>
      <c r="I72" s="3"/>
    </row>
    <row r="73" spans="1:9" ht="10.5" customHeight="1">
      <c r="A73" s="29" t="s">
        <v>124</v>
      </c>
      <c r="B73" s="30" t="s">
        <v>123</v>
      </c>
      <c r="C73" s="31">
        <v>128100</v>
      </c>
      <c r="D73" s="50">
        <f t="shared" si="0"/>
        <v>128.1</v>
      </c>
      <c r="E73" s="51">
        <v>6.07</v>
      </c>
      <c r="F73" s="50">
        <v>40.299999999999997</v>
      </c>
      <c r="G73" s="16">
        <f t="shared" si="1"/>
        <v>31.459797033567526</v>
      </c>
      <c r="H73" s="16">
        <f t="shared" si="2"/>
        <v>-87.8</v>
      </c>
      <c r="I73" s="3"/>
    </row>
    <row r="74" spans="1:9" ht="10.5" customHeight="1">
      <c r="A74" s="29" t="s">
        <v>126</v>
      </c>
      <c r="B74" s="30" t="s">
        <v>125</v>
      </c>
      <c r="C74" s="31">
        <v>128100</v>
      </c>
      <c r="D74" s="50">
        <f t="shared" ref="D74:D166" si="9">SUM(C74/1000)</f>
        <v>128.1</v>
      </c>
      <c r="E74" s="51">
        <v>6.07</v>
      </c>
      <c r="F74" s="50">
        <v>40.299999999999997</v>
      </c>
      <c r="G74" s="16">
        <f t="shared" ref="G74:G166" si="10">SUM(F74/D74*100)</f>
        <v>31.459797033567526</v>
      </c>
      <c r="H74" s="16">
        <f t="shared" ref="H74:H166" si="11">SUM(F74-D74)</f>
        <v>-87.8</v>
      </c>
      <c r="I74" s="3"/>
    </row>
    <row r="75" spans="1:9" ht="10.5" customHeight="1">
      <c r="A75" s="8" t="s">
        <v>128</v>
      </c>
      <c r="B75" s="11" t="s">
        <v>127</v>
      </c>
      <c r="C75" s="7">
        <v>2285000</v>
      </c>
      <c r="D75" s="48">
        <f t="shared" si="9"/>
        <v>2285</v>
      </c>
      <c r="E75" s="49">
        <v>152965.20000000001</v>
      </c>
      <c r="F75" s="48">
        <v>383.7</v>
      </c>
      <c r="G75" s="22">
        <f t="shared" si="10"/>
        <v>16.792122538293217</v>
      </c>
      <c r="H75" s="22">
        <f t="shared" si="11"/>
        <v>-1901.3</v>
      </c>
      <c r="I75" s="3"/>
    </row>
    <row r="76" spans="1:9" ht="10.5" customHeight="1">
      <c r="A76" s="29" t="s">
        <v>130</v>
      </c>
      <c r="B76" s="30" t="s">
        <v>129</v>
      </c>
      <c r="C76" s="31">
        <v>1600000</v>
      </c>
      <c r="D76" s="50">
        <f t="shared" si="9"/>
        <v>1600</v>
      </c>
      <c r="E76" s="51">
        <v>152965.20000000001</v>
      </c>
      <c r="F76" s="50">
        <v>350</v>
      </c>
      <c r="G76" s="16">
        <f t="shared" si="10"/>
        <v>21.875</v>
      </c>
      <c r="H76" s="16">
        <f t="shared" si="11"/>
        <v>-1250</v>
      </c>
      <c r="I76" s="3"/>
    </row>
    <row r="77" spans="1:9" ht="10.5" customHeight="1">
      <c r="A77" s="29" t="s">
        <v>132</v>
      </c>
      <c r="B77" s="30" t="s">
        <v>131</v>
      </c>
      <c r="C77" s="31">
        <v>1600000</v>
      </c>
      <c r="D77" s="50">
        <f t="shared" si="9"/>
        <v>1600</v>
      </c>
      <c r="E77" s="51">
        <v>152965.20000000001</v>
      </c>
      <c r="F77" s="50">
        <v>350</v>
      </c>
      <c r="G77" s="16">
        <f t="shared" si="10"/>
        <v>21.875</v>
      </c>
      <c r="H77" s="16">
        <f t="shared" si="11"/>
        <v>-1250</v>
      </c>
      <c r="I77" s="3"/>
    </row>
    <row r="78" spans="1:9" ht="10.5" customHeight="1">
      <c r="A78" s="29" t="s">
        <v>134</v>
      </c>
      <c r="B78" s="30" t="s">
        <v>133</v>
      </c>
      <c r="C78" s="31">
        <v>1600000</v>
      </c>
      <c r="D78" s="50">
        <f t="shared" si="9"/>
        <v>1600</v>
      </c>
      <c r="E78" s="51">
        <v>152965.20000000001</v>
      </c>
      <c r="F78" s="50">
        <v>350</v>
      </c>
      <c r="G78" s="16">
        <f t="shared" si="10"/>
        <v>21.875</v>
      </c>
      <c r="H78" s="16">
        <f t="shared" si="11"/>
        <v>-1250</v>
      </c>
      <c r="I78" s="3"/>
    </row>
    <row r="79" spans="1:9" ht="10.5" customHeight="1">
      <c r="A79" s="29" t="s">
        <v>136</v>
      </c>
      <c r="B79" s="30" t="s">
        <v>135</v>
      </c>
      <c r="C79" s="31">
        <v>335000</v>
      </c>
      <c r="D79" s="50">
        <f t="shared" si="9"/>
        <v>335</v>
      </c>
      <c r="E79" s="51"/>
      <c r="F79" s="50">
        <v>33.799999999999997</v>
      </c>
      <c r="G79" s="16">
        <f t="shared" si="10"/>
        <v>10.08955223880597</v>
      </c>
      <c r="H79" s="16">
        <f t="shared" si="11"/>
        <v>-301.2</v>
      </c>
      <c r="I79" s="3"/>
    </row>
    <row r="80" spans="1:9" ht="10.5" customHeight="1">
      <c r="A80" s="29" t="s">
        <v>138</v>
      </c>
      <c r="B80" s="30" t="s">
        <v>137</v>
      </c>
      <c r="C80" s="31">
        <v>335000</v>
      </c>
      <c r="D80" s="50">
        <f t="shared" si="9"/>
        <v>335</v>
      </c>
      <c r="E80" s="51"/>
      <c r="F80" s="50">
        <v>33.799999999999997</v>
      </c>
      <c r="G80" s="16">
        <f t="shared" si="10"/>
        <v>10.08955223880597</v>
      </c>
      <c r="H80" s="16">
        <f t="shared" si="11"/>
        <v>-301.2</v>
      </c>
      <c r="I80" s="3"/>
    </row>
    <row r="81" spans="1:9" ht="10.5" customHeight="1">
      <c r="A81" s="29" t="s">
        <v>140</v>
      </c>
      <c r="B81" s="30" t="s">
        <v>139</v>
      </c>
      <c r="C81" s="31">
        <v>335000</v>
      </c>
      <c r="D81" s="50">
        <f t="shared" si="9"/>
        <v>335</v>
      </c>
      <c r="E81" s="51"/>
      <c r="F81" s="50">
        <v>33.799999999999997</v>
      </c>
      <c r="G81" s="16">
        <f t="shared" si="10"/>
        <v>10.08955223880597</v>
      </c>
      <c r="H81" s="16">
        <f t="shared" si="11"/>
        <v>-301.2</v>
      </c>
      <c r="I81" s="3"/>
    </row>
    <row r="82" spans="1:9" ht="10.5" customHeight="1">
      <c r="A82" s="29" t="s">
        <v>142</v>
      </c>
      <c r="B82" s="30" t="s">
        <v>141</v>
      </c>
      <c r="C82" s="31">
        <v>350000</v>
      </c>
      <c r="D82" s="50">
        <f t="shared" si="9"/>
        <v>350</v>
      </c>
      <c r="E82" s="51"/>
      <c r="F82" s="50">
        <f t="shared" ref="F82:F165" si="12">SUM(E82/1000)</f>
        <v>0</v>
      </c>
      <c r="G82" s="16">
        <f t="shared" si="10"/>
        <v>0</v>
      </c>
      <c r="H82" s="16">
        <f t="shared" si="11"/>
        <v>-350</v>
      </c>
      <c r="I82" s="3"/>
    </row>
    <row r="83" spans="1:9" ht="10.5" customHeight="1">
      <c r="A83" s="29" t="s">
        <v>144</v>
      </c>
      <c r="B83" s="30" t="s">
        <v>143</v>
      </c>
      <c r="C83" s="31">
        <v>350000</v>
      </c>
      <c r="D83" s="50">
        <f t="shared" si="9"/>
        <v>350</v>
      </c>
      <c r="E83" s="51"/>
      <c r="F83" s="50">
        <f t="shared" si="12"/>
        <v>0</v>
      </c>
      <c r="G83" s="16">
        <f t="shared" si="10"/>
        <v>0</v>
      </c>
      <c r="H83" s="16">
        <f t="shared" si="11"/>
        <v>-350</v>
      </c>
      <c r="I83" s="3"/>
    </row>
    <row r="84" spans="1:9" ht="10.5" customHeight="1">
      <c r="A84" s="8" t="s">
        <v>146</v>
      </c>
      <c r="B84" s="11" t="s">
        <v>145</v>
      </c>
      <c r="C84" s="7">
        <v>330000</v>
      </c>
      <c r="D84" s="48">
        <f t="shared" si="9"/>
        <v>330</v>
      </c>
      <c r="E84" s="49">
        <v>23421.919999999998</v>
      </c>
      <c r="F84" s="48">
        <v>90.6</v>
      </c>
      <c r="G84" s="22">
        <f t="shared" si="10"/>
        <v>27.454545454545453</v>
      </c>
      <c r="H84" s="22">
        <f t="shared" si="11"/>
        <v>-239.4</v>
      </c>
      <c r="I84" s="3"/>
    </row>
    <row r="85" spans="1:9" ht="10.5" customHeight="1">
      <c r="A85" s="29" t="s">
        <v>148</v>
      </c>
      <c r="B85" s="30" t="s">
        <v>147</v>
      </c>
      <c r="C85" s="31">
        <v>210000</v>
      </c>
      <c r="D85" s="50">
        <f t="shared" si="9"/>
        <v>210</v>
      </c>
      <c r="E85" s="51">
        <v>11769.32</v>
      </c>
      <c r="F85" s="50">
        <v>58.1</v>
      </c>
      <c r="G85" s="16">
        <f t="shared" si="10"/>
        <v>27.666666666666668</v>
      </c>
      <c r="H85" s="16">
        <f t="shared" si="11"/>
        <v>-151.9</v>
      </c>
      <c r="I85" s="3"/>
    </row>
    <row r="86" spans="1:9" ht="10.5" customHeight="1">
      <c r="A86" s="29" t="s">
        <v>150</v>
      </c>
      <c r="B86" s="30" t="s">
        <v>149</v>
      </c>
      <c r="C86" s="31"/>
      <c r="D86" s="50">
        <f t="shared" si="9"/>
        <v>0</v>
      </c>
      <c r="E86" s="51">
        <v>2500</v>
      </c>
      <c r="F86" s="50">
        <v>7.5</v>
      </c>
      <c r="G86" s="16" t="e">
        <f t="shared" si="10"/>
        <v>#DIV/0!</v>
      </c>
      <c r="H86" s="16">
        <f t="shared" si="11"/>
        <v>7.5</v>
      </c>
      <c r="I86" s="3"/>
    </row>
    <row r="87" spans="1:9" ht="10.5" customHeight="1">
      <c r="A87" s="29" t="s">
        <v>152</v>
      </c>
      <c r="B87" s="30" t="s">
        <v>151</v>
      </c>
      <c r="C87" s="31"/>
      <c r="D87" s="50">
        <f t="shared" si="9"/>
        <v>0</v>
      </c>
      <c r="E87" s="51">
        <v>2500</v>
      </c>
      <c r="F87" s="50">
        <v>7.5</v>
      </c>
      <c r="G87" s="16" t="e">
        <f t="shared" si="10"/>
        <v>#DIV/0!</v>
      </c>
      <c r="H87" s="16">
        <f t="shared" si="11"/>
        <v>7.5</v>
      </c>
      <c r="I87" s="3"/>
    </row>
    <row r="88" spans="1:9" ht="10.5" customHeight="1">
      <c r="A88" s="29" t="s">
        <v>154</v>
      </c>
      <c r="B88" s="30" t="s">
        <v>153</v>
      </c>
      <c r="C88" s="31">
        <v>50000</v>
      </c>
      <c r="D88" s="50">
        <f t="shared" si="9"/>
        <v>50</v>
      </c>
      <c r="E88" s="51"/>
      <c r="F88" s="50">
        <v>0.3</v>
      </c>
      <c r="G88" s="16">
        <f t="shared" si="10"/>
        <v>0.6</v>
      </c>
      <c r="H88" s="16">
        <f t="shared" si="11"/>
        <v>-49.7</v>
      </c>
      <c r="I88" s="3"/>
    </row>
    <row r="89" spans="1:9" ht="10.5" customHeight="1">
      <c r="A89" s="56" t="s">
        <v>311</v>
      </c>
      <c r="B89" s="57" t="s">
        <v>312</v>
      </c>
      <c r="C89" s="31"/>
      <c r="D89" s="50">
        <v>0</v>
      </c>
      <c r="E89" s="51"/>
      <c r="F89" s="50">
        <v>0.3</v>
      </c>
      <c r="G89" s="16" t="e">
        <f t="shared" ref="G89" si="13">SUM(F89/D89*100)</f>
        <v>#DIV/0!</v>
      </c>
      <c r="H89" s="16">
        <f t="shared" ref="H89" si="14">SUM(F89-D89)</f>
        <v>0.3</v>
      </c>
      <c r="I89" s="3"/>
    </row>
    <row r="90" spans="1:9" ht="10.5" customHeight="1">
      <c r="A90" s="29" t="s">
        <v>156</v>
      </c>
      <c r="B90" s="30" t="s">
        <v>155</v>
      </c>
      <c r="C90" s="31">
        <v>50000</v>
      </c>
      <c r="D90" s="50">
        <f t="shared" si="9"/>
        <v>50</v>
      </c>
      <c r="E90" s="51"/>
      <c r="F90" s="50">
        <f t="shared" si="12"/>
        <v>0</v>
      </c>
      <c r="G90" s="16">
        <f t="shared" si="10"/>
        <v>0</v>
      </c>
      <c r="H90" s="16">
        <f t="shared" si="11"/>
        <v>-50</v>
      </c>
      <c r="I90" s="3"/>
    </row>
    <row r="91" spans="1:9" ht="10.5" customHeight="1">
      <c r="A91" s="29" t="s">
        <v>158</v>
      </c>
      <c r="B91" s="30" t="s">
        <v>157</v>
      </c>
      <c r="C91" s="31"/>
      <c r="D91" s="50">
        <f t="shared" si="9"/>
        <v>0</v>
      </c>
      <c r="E91" s="51">
        <v>4000</v>
      </c>
      <c r="F91" s="50">
        <v>4.5999999999999996</v>
      </c>
      <c r="G91" s="16" t="e">
        <f t="shared" si="10"/>
        <v>#DIV/0!</v>
      </c>
      <c r="H91" s="16">
        <f t="shared" si="11"/>
        <v>4.5999999999999996</v>
      </c>
      <c r="I91" s="3"/>
    </row>
    <row r="92" spans="1:9" ht="10.5" customHeight="1">
      <c r="A92" s="56" t="s">
        <v>313</v>
      </c>
      <c r="B92" s="57" t="s">
        <v>314</v>
      </c>
      <c r="C92" s="31"/>
      <c r="D92" s="50">
        <v>0</v>
      </c>
      <c r="E92" s="51"/>
      <c r="F92" s="50">
        <v>0.6</v>
      </c>
      <c r="G92" s="16" t="e">
        <f t="shared" ref="G92" si="15">SUM(F92/D92*100)</f>
        <v>#DIV/0!</v>
      </c>
      <c r="H92" s="16">
        <f t="shared" ref="H92" si="16">SUM(F92-D92)</f>
        <v>0.6</v>
      </c>
      <c r="I92" s="3"/>
    </row>
    <row r="93" spans="1:9" ht="10.5" customHeight="1">
      <c r="A93" s="29" t="s">
        <v>160</v>
      </c>
      <c r="B93" s="30" t="s">
        <v>159</v>
      </c>
      <c r="C93" s="31"/>
      <c r="D93" s="50">
        <f t="shared" si="9"/>
        <v>0</v>
      </c>
      <c r="E93" s="51">
        <v>4000</v>
      </c>
      <c r="F93" s="50">
        <f t="shared" si="12"/>
        <v>4</v>
      </c>
      <c r="G93" s="16" t="e">
        <f t="shared" si="10"/>
        <v>#DIV/0!</v>
      </c>
      <c r="H93" s="16">
        <f t="shared" si="11"/>
        <v>4</v>
      </c>
      <c r="I93" s="3"/>
    </row>
    <row r="94" spans="1:9" ht="10.5" customHeight="1">
      <c r="A94" s="29" t="s">
        <v>162</v>
      </c>
      <c r="B94" s="30" t="s">
        <v>161</v>
      </c>
      <c r="C94" s="31"/>
      <c r="D94" s="50">
        <f t="shared" si="9"/>
        <v>0</v>
      </c>
      <c r="E94" s="51">
        <v>500</v>
      </c>
      <c r="F94" s="50">
        <f t="shared" si="12"/>
        <v>0.5</v>
      </c>
      <c r="G94" s="16" t="e">
        <f t="shared" si="10"/>
        <v>#DIV/0!</v>
      </c>
      <c r="H94" s="16">
        <f t="shared" si="11"/>
        <v>0.5</v>
      </c>
      <c r="I94" s="3"/>
    </row>
    <row r="95" spans="1:9" ht="10.5" customHeight="1">
      <c r="A95" s="29" t="s">
        <v>164</v>
      </c>
      <c r="B95" s="30" t="s">
        <v>163</v>
      </c>
      <c r="C95" s="31"/>
      <c r="D95" s="50">
        <f t="shared" si="9"/>
        <v>0</v>
      </c>
      <c r="E95" s="51">
        <v>500</v>
      </c>
      <c r="F95" s="50">
        <f t="shared" si="12"/>
        <v>0.5</v>
      </c>
      <c r="G95" s="16" t="e">
        <f t="shared" si="10"/>
        <v>#DIV/0!</v>
      </c>
      <c r="H95" s="16">
        <f t="shared" si="11"/>
        <v>0.5</v>
      </c>
      <c r="I95" s="3"/>
    </row>
    <row r="96" spans="1:9" ht="10.5" customHeight="1">
      <c r="A96" s="29" t="s">
        <v>166</v>
      </c>
      <c r="B96" s="30" t="s">
        <v>165</v>
      </c>
      <c r="C96" s="31">
        <v>80000</v>
      </c>
      <c r="D96" s="50">
        <f t="shared" si="9"/>
        <v>80</v>
      </c>
      <c r="E96" s="51"/>
      <c r="F96" s="50">
        <v>5</v>
      </c>
      <c r="G96" s="16">
        <f t="shared" si="10"/>
        <v>6.25</v>
      </c>
      <c r="H96" s="16">
        <f t="shared" si="11"/>
        <v>-75</v>
      </c>
      <c r="I96" s="3"/>
    </row>
    <row r="97" spans="1:9" ht="10.5" customHeight="1">
      <c r="A97" s="29" t="s">
        <v>168</v>
      </c>
      <c r="B97" s="30" t="s">
        <v>167</v>
      </c>
      <c r="C97" s="31">
        <v>80000</v>
      </c>
      <c r="D97" s="50">
        <f t="shared" si="9"/>
        <v>80</v>
      </c>
      <c r="E97" s="51"/>
      <c r="F97" s="50">
        <v>5</v>
      </c>
      <c r="G97" s="16">
        <f t="shared" si="10"/>
        <v>6.25</v>
      </c>
      <c r="H97" s="16">
        <f t="shared" si="11"/>
        <v>-75</v>
      </c>
      <c r="I97" s="3"/>
    </row>
    <row r="98" spans="1:9" ht="10.5" customHeight="1">
      <c r="A98" s="29" t="s">
        <v>170</v>
      </c>
      <c r="B98" s="30" t="s">
        <v>169</v>
      </c>
      <c r="C98" s="31">
        <v>80000</v>
      </c>
      <c r="D98" s="50">
        <f t="shared" si="9"/>
        <v>80</v>
      </c>
      <c r="E98" s="51">
        <v>4769.32</v>
      </c>
      <c r="F98" s="50">
        <v>40.200000000000003</v>
      </c>
      <c r="G98" s="16">
        <f t="shared" si="10"/>
        <v>50.250000000000007</v>
      </c>
      <c r="H98" s="16">
        <f t="shared" si="11"/>
        <v>-39.799999999999997</v>
      </c>
      <c r="I98" s="3"/>
    </row>
    <row r="99" spans="1:9" ht="10.5" customHeight="1">
      <c r="A99" s="29" t="s">
        <v>172</v>
      </c>
      <c r="B99" s="30" t="s">
        <v>171</v>
      </c>
      <c r="C99" s="31">
        <v>80000</v>
      </c>
      <c r="D99" s="50">
        <f t="shared" si="9"/>
        <v>80</v>
      </c>
      <c r="E99" s="51">
        <v>4769.32</v>
      </c>
      <c r="F99" s="50">
        <v>40.200000000000003</v>
      </c>
      <c r="G99" s="16">
        <f t="shared" si="10"/>
        <v>50.250000000000007</v>
      </c>
      <c r="H99" s="16">
        <f t="shared" si="11"/>
        <v>-39.799999999999997</v>
      </c>
      <c r="I99" s="3"/>
    </row>
    <row r="100" spans="1:9" ht="10.5" customHeight="1">
      <c r="A100" s="29" t="s">
        <v>174</v>
      </c>
      <c r="B100" s="30" t="s">
        <v>173</v>
      </c>
      <c r="C100" s="31">
        <v>30000</v>
      </c>
      <c r="D100" s="50">
        <f t="shared" si="9"/>
        <v>30</v>
      </c>
      <c r="E100" s="51">
        <v>11652.6</v>
      </c>
      <c r="F100" s="50">
        <v>32.5</v>
      </c>
      <c r="G100" s="16">
        <f t="shared" si="10"/>
        <v>108.33333333333333</v>
      </c>
      <c r="H100" s="16">
        <f t="shared" si="11"/>
        <v>2.5</v>
      </c>
      <c r="I100" s="3"/>
    </row>
    <row r="101" spans="1:9" ht="10.5" customHeight="1">
      <c r="A101" s="29" t="s">
        <v>176</v>
      </c>
      <c r="B101" s="30" t="s">
        <v>175</v>
      </c>
      <c r="C101" s="31">
        <v>30000</v>
      </c>
      <c r="D101" s="50">
        <f t="shared" si="9"/>
        <v>30</v>
      </c>
      <c r="E101" s="51">
        <v>11652.6</v>
      </c>
      <c r="F101" s="50">
        <v>32.5</v>
      </c>
      <c r="G101" s="16">
        <f t="shared" si="10"/>
        <v>108.33333333333333</v>
      </c>
      <c r="H101" s="16">
        <f t="shared" si="11"/>
        <v>2.5</v>
      </c>
      <c r="I101" s="3"/>
    </row>
    <row r="102" spans="1:9" ht="10.5" customHeight="1">
      <c r="A102" s="29" t="s">
        <v>178</v>
      </c>
      <c r="B102" s="30" t="s">
        <v>177</v>
      </c>
      <c r="C102" s="31">
        <v>30000</v>
      </c>
      <c r="D102" s="50">
        <f t="shared" si="9"/>
        <v>30</v>
      </c>
      <c r="E102" s="51">
        <v>11652.6</v>
      </c>
      <c r="F102" s="50">
        <v>32.5</v>
      </c>
      <c r="G102" s="16">
        <f t="shared" si="10"/>
        <v>108.33333333333333</v>
      </c>
      <c r="H102" s="16">
        <f t="shared" si="11"/>
        <v>2.5</v>
      </c>
      <c r="I102" s="3"/>
    </row>
    <row r="103" spans="1:9" ht="10.5" customHeight="1">
      <c r="A103" s="29" t="s">
        <v>180</v>
      </c>
      <c r="B103" s="30" t="s">
        <v>179</v>
      </c>
      <c r="C103" s="31">
        <v>90000</v>
      </c>
      <c r="D103" s="50">
        <f t="shared" si="9"/>
        <v>90</v>
      </c>
      <c r="E103" s="51"/>
      <c r="F103" s="50">
        <f t="shared" si="12"/>
        <v>0</v>
      </c>
      <c r="G103" s="16">
        <f t="shared" si="10"/>
        <v>0</v>
      </c>
      <c r="H103" s="16">
        <f t="shared" si="11"/>
        <v>-90</v>
      </c>
      <c r="I103" s="3"/>
    </row>
    <row r="104" spans="1:9" ht="10.5" customHeight="1">
      <c r="A104" s="29" t="s">
        <v>182</v>
      </c>
      <c r="B104" s="30" t="s">
        <v>181</v>
      </c>
      <c r="C104" s="31">
        <v>90000</v>
      </c>
      <c r="D104" s="50">
        <f t="shared" si="9"/>
        <v>90</v>
      </c>
      <c r="E104" s="51"/>
      <c r="F104" s="50">
        <f t="shared" si="12"/>
        <v>0</v>
      </c>
      <c r="G104" s="16">
        <f t="shared" si="10"/>
        <v>0</v>
      </c>
      <c r="H104" s="16">
        <f t="shared" si="11"/>
        <v>-90</v>
      </c>
      <c r="I104" s="3"/>
    </row>
    <row r="105" spans="1:9" ht="10.5" customHeight="1">
      <c r="A105" s="8" t="s">
        <v>184</v>
      </c>
      <c r="B105" s="11" t="s">
        <v>183</v>
      </c>
      <c r="C105" s="7">
        <v>300000</v>
      </c>
      <c r="D105" s="48">
        <f t="shared" si="9"/>
        <v>300</v>
      </c>
      <c r="E105" s="49"/>
      <c r="F105" s="48">
        <v>45.5</v>
      </c>
      <c r="G105" s="22">
        <f t="shared" si="10"/>
        <v>15.166666666666668</v>
      </c>
      <c r="H105" s="22">
        <f t="shared" si="11"/>
        <v>-254.5</v>
      </c>
      <c r="I105" s="3"/>
    </row>
    <row r="106" spans="1:9" ht="10.5" customHeight="1">
      <c r="A106" s="56" t="s">
        <v>315</v>
      </c>
      <c r="B106" s="57" t="s">
        <v>316</v>
      </c>
      <c r="C106" s="7"/>
      <c r="D106" s="50">
        <v>0</v>
      </c>
      <c r="E106" s="51"/>
      <c r="F106" s="50">
        <v>0</v>
      </c>
      <c r="G106" s="16" t="e">
        <f t="shared" ref="G106:G109" si="17">SUM(F106/D106*100)</f>
        <v>#DIV/0!</v>
      </c>
      <c r="H106" s="16">
        <f t="shared" ref="H106:H109" si="18">SUM(F106-D106)</f>
        <v>0</v>
      </c>
      <c r="I106" s="3"/>
    </row>
    <row r="107" spans="1:9" ht="10.5" customHeight="1">
      <c r="A107" s="56" t="s">
        <v>317</v>
      </c>
      <c r="B107" s="57" t="s">
        <v>318</v>
      </c>
      <c r="C107" s="7"/>
      <c r="D107" s="50">
        <v>0</v>
      </c>
      <c r="E107" s="51"/>
      <c r="F107" s="50">
        <v>0</v>
      </c>
      <c r="G107" s="16" t="e">
        <f t="shared" si="17"/>
        <v>#DIV/0!</v>
      </c>
      <c r="H107" s="16">
        <f t="shared" si="18"/>
        <v>0</v>
      </c>
      <c r="I107" s="3"/>
    </row>
    <row r="108" spans="1:9" ht="10.5" customHeight="1">
      <c r="A108" s="87" t="s">
        <v>330</v>
      </c>
      <c r="B108" s="88" t="s">
        <v>331</v>
      </c>
      <c r="C108" s="7"/>
      <c r="D108" s="50">
        <v>0</v>
      </c>
      <c r="E108" s="51"/>
      <c r="F108" s="50">
        <v>45.5</v>
      </c>
      <c r="G108" s="16" t="e">
        <f t="shared" si="17"/>
        <v>#DIV/0!</v>
      </c>
      <c r="H108" s="16">
        <f t="shared" si="18"/>
        <v>45.5</v>
      </c>
      <c r="I108" s="3"/>
    </row>
    <row r="109" spans="1:9" ht="10.5" customHeight="1">
      <c r="A109" s="87" t="s">
        <v>332</v>
      </c>
      <c r="B109" s="88" t="s">
        <v>333</v>
      </c>
      <c r="C109" s="7"/>
      <c r="D109" s="50">
        <v>0</v>
      </c>
      <c r="E109" s="51"/>
      <c r="F109" s="50">
        <v>45.5</v>
      </c>
      <c r="G109" s="16" t="e">
        <f t="shared" si="17"/>
        <v>#DIV/0!</v>
      </c>
      <c r="H109" s="16">
        <f t="shared" si="18"/>
        <v>45.5</v>
      </c>
      <c r="I109" s="3"/>
    </row>
    <row r="110" spans="1:9" ht="10.5" customHeight="1">
      <c r="A110" s="29" t="s">
        <v>186</v>
      </c>
      <c r="B110" s="30" t="s">
        <v>185</v>
      </c>
      <c r="C110" s="31">
        <v>300000</v>
      </c>
      <c r="D110" s="50">
        <f t="shared" si="9"/>
        <v>300</v>
      </c>
      <c r="E110" s="51"/>
      <c r="F110" s="50">
        <f t="shared" si="12"/>
        <v>0</v>
      </c>
      <c r="G110" s="16">
        <f t="shared" si="10"/>
        <v>0</v>
      </c>
      <c r="H110" s="16">
        <f t="shared" si="11"/>
        <v>-300</v>
      </c>
      <c r="I110" s="3"/>
    </row>
    <row r="111" spans="1:9" ht="10.5" customHeight="1">
      <c r="A111" s="29" t="s">
        <v>188</v>
      </c>
      <c r="B111" s="30" t="s">
        <v>187</v>
      </c>
      <c r="C111" s="31">
        <v>300000</v>
      </c>
      <c r="D111" s="50">
        <f t="shared" si="9"/>
        <v>300</v>
      </c>
      <c r="E111" s="51"/>
      <c r="F111" s="50">
        <f t="shared" si="12"/>
        <v>0</v>
      </c>
      <c r="G111" s="16">
        <f t="shared" si="10"/>
        <v>0</v>
      </c>
      <c r="H111" s="16">
        <f t="shared" si="11"/>
        <v>-300</v>
      </c>
      <c r="I111" s="3"/>
    </row>
    <row r="112" spans="1:9" ht="10.5" customHeight="1">
      <c r="A112" s="8" t="s">
        <v>190</v>
      </c>
      <c r="B112" s="11" t="s">
        <v>189</v>
      </c>
      <c r="C112" s="7">
        <v>768374761.73000002</v>
      </c>
      <c r="D112" s="48">
        <v>792958.6</v>
      </c>
      <c r="E112" s="49">
        <v>43037146.079999998</v>
      </c>
      <c r="F112" s="48">
        <v>200322.7</v>
      </c>
      <c r="G112" s="22">
        <f t="shared" si="10"/>
        <v>25.262693411736759</v>
      </c>
      <c r="H112" s="22">
        <f t="shared" si="11"/>
        <v>-592635.89999999991</v>
      </c>
      <c r="I112" s="3"/>
    </row>
    <row r="113" spans="1:9" ht="10.5" customHeight="1">
      <c r="A113" s="8" t="s">
        <v>192</v>
      </c>
      <c r="B113" s="11" t="s">
        <v>191</v>
      </c>
      <c r="C113" s="7">
        <v>751485098.01999998</v>
      </c>
      <c r="D113" s="48">
        <v>759191.3</v>
      </c>
      <c r="E113" s="49">
        <v>44766424.399999999</v>
      </c>
      <c r="F113" s="48">
        <v>184839.9</v>
      </c>
      <c r="G113" s="22">
        <f t="shared" si="10"/>
        <v>24.346946546937509</v>
      </c>
      <c r="H113" s="22">
        <f t="shared" si="11"/>
        <v>-574351.4</v>
      </c>
      <c r="I113" s="3"/>
    </row>
    <row r="114" spans="1:9" ht="10.5" customHeight="1">
      <c r="A114" s="8" t="s">
        <v>194</v>
      </c>
      <c r="B114" s="11" t="s">
        <v>193</v>
      </c>
      <c r="C114" s="7">
        <v>310805700</v>
      </c>
      <c r="D114" s="48">
        <f t="shared" si="9"/>
        <v>310805.7</v>
      </c>
      <c r="E114" s="49">
        <v>24605500</v>
      </c>
      <c r="F114" s="48">
        <v>98421.9</v>
      </c>
      <c r="G114" s="22">
        <f t="shared" si="10"/>
        <v>31.66669723238666</v>
      </c>
      <c r="H114" s="22">
        <f t="shared" si="11"/>
        <v>-212383.80000000002</v>
      </c>
      <c r="I114" s="3"/>
    </row>
    <row r="115" spans="1:9" ht="10.5" customHeight="1">
      <c r="A115" s="29" t="s">
        <v>196</v>
      </c>
      <c r="B115" s="30" t="s">
        <v>195</v>
      </c>
      <c r="C115" s="31">
        <v>310805700</v>
      </c>
      <c r="D115" s="50">
        <f t="shared" si="9"/>
        <v>310805.7</v>
      </c>
      <c r="E115" s="51">
        <v>24605500</v>
      </c>
      <c r="F115" s="50">
        <v>98421.9</v>
      </c>
      <c r="G115" s="16">
        <f t="shared" si="10"/>
        <v>31.66669723238666</v>
      </c>
      <c r="H115" s="16">
        <f t="shared" si="11"/>
        <v>-212383.80000000002</v>
      </c>
      <c r="I115" s="3"/>
    </row>
    <row r="116" spans="1:9" ht="10.5" customHeight="1">
      <c r="A116" s="29" t="s">
        <v>253</v>
      </c>
      <c r="B116" s="38" t="s">
        <v>252</v>
      </c>
      <c r="C116" s="31">
        <v>310805700</v>
      </c>
      <c r="D116" s="50">
        <f t="shared" si="9"/>
        <v>310805.7</v>
      </c>
      <c r="E116" s="51">
        <v>24605500</v>
      </c>
      <c r="F116" s="50">
        <v>98421.9</v>
      </c>
      <c r="G116" s="16">
        <f t="shared" si="10"/>
        <v>31.66669723238666</v>
      </c>
      <c r="H116" s="16">
        <f t="shared" si="11"/>
        <v>-212383.80000000002</v>
      </c>
      <c r="I116" s="3"/>
    </row>
    <row r="117" spans="1:9" ht="10.5" customHeight="1">
      <c r="A117" s="8" t="s">
        <v>198</v>
      </c>
      <c r="B117" s="11" t="s">
        <v>197</v>
      </c>
      <c r="C117" s="7">
        <v>179885628.44</v>
      </c>
      <c r="D117" s="48">
        <v>186011.6</v>
      </c>
      <c r="E117" s="49"/>
      <c r="F117" s="48">
        <v>25881.9</v>
      </c>
      <c r="G117" s="22">
        <f t="shared" si="10"/>
        <v>13.914132236914256</v>
      </c>
      <c r="H117" s="22">
        <f t="shared" si="11"/>
        <v>-160129.70000000001</v>
      </c>
      <c r="I117" s="3"/>
    </row>
    <row r="118" spans="1:9" ht="10.5" customHeight="1">
      <c r="A118" s="29" t="s">
        <v>200</v>
      </c>
      <c r="B118" s="30" t="s">
        <v>199</v>
      </c>
      <c r="C118" s="31">
        <v>2611300</v>
      </c>
      <c r="D118" s="50">
        <f t="shared" si="9"/>
        <v>2611.3000000000002</v>
      </c>
      <c r="E118" s="51"/>
      <c r="F118" s="50">
        <f t="shared" si="12"/>
        <v>0</v>
      </c>
      <c r="G118" s="16">
        <f t="shared" si="10"/>
        <v>0</v>
      </c>
      <c r="H118" s="16">
        <f t="shared" si="11"/>
        <v>-2611.3000000000002</v>
      </c>
      <c r="I118" s="3"/>
    </row>
    <row r="119" spans="1:9" ht="10.5" customHeight="1">
      <c r="A119" s="29" t="s">
        <v>254</v>
      </c>
      <c r="B119" s="30" t="s">
        <v>255</v>
      </c>
      <c r="C119" s="31">
        <v>2611300</v>
      </c>
      <c r="D119" s="50">
        <f t="shared" si="9"/>
        <v>2611.3000000000002</v>
      </c>
      <c r="E119" s="51"/>
      <c r="F119" s="50">
        <f t="shared" si="12"/>
        <v>0</v>
      </c>
      <c r="G119" s="16">
        <f t="shared" si="10"/>
        <v>0</v>
      </c>
      <c r="H119" s="16">
        <f t="shared" si="11"/>
        <v>-2611.3000000000002</v>
      </c>
      <c r="I119" s="3"/>
    </row>
    <row r="120" spans="1:9" ht="10.5" customHeight="1">
      <c r="A120" s="29" t="s">
        <v>202</v>
      </c>
      <c r="B120" s="32" t="s">
        <v>201</v>
      </c>
      <c r="C120" s="31">
        <v>5832958.4900000002</v>
      </c>
      <c r="D120" s="50">
        <f t="shared" si="9"/>
        <v>5832.95849</v>
      </c>
      <c r="E120" s="51"/>
      <c r="F120" s="52">
        <v>1792.4</v>
      </c>
      <c r="G120" s="16">
        <f t="shared" si="10"/>
        <v>30.728831742466252</v>
      </c>
      <c r="H120" s="16">
        <f t="shared" si="11"/>
        <v>-4040.5584899999999</v>
      </c>
      <c r="I120" s="3"/>
    </row>
    <row r="121" spans="1:9" ht="10.5" customHeight="1">
      <c r="A121" s="39" t="s">
        <v>256</v>
      </c>
      <c r="B121" s="42" t="s">
        <v>258</v>
      </c>
      <c r="C121" s="36">
        <v>5832958.4900000002</v>
      </c>
      <c r="D121" s="50">
        <v>4258.1000000000004</v>
      </c>
      <c r="E121" s="77"/>
      <c r="F121" s="59">
        <v>1364.4</v>
      </c>
      <c r="G121" s="58">
        <f t="shared" si="10"/>
        <v>32.042460252225169</v>
      </c>
      <c r="H121" s="16">
        <f t="shared" si="11"/>
        <v>-2893.7000000000003</v>
      </c>
      <c r="I121" s="3"/>
    </row>
    <row r="122" spans="1:9" ht="10.5" customHeight="1">
      <c r="A122" s="39" t="s">
        <v>257</v>
      </c>
      <c r="B122" s="41" t="s">
        <v>259</v>
      </c>
      <c r="C122" s="36"/>
      <c r="D122" s="50">
        <v>1574.9</v>
      </c>
      <c r="E122" s="77"/>
      <c r="F122" s="59">
        <v>428</v>
      </c>
      <c r="G122" s="58">
        <f t="shared" ref="G122" si="19">SUM(F122/D122*100)</f>
        <v>27.176328655787668</v>
      </c>
      <c r="H122" s="16">
        <f t="shared" ref="H122" si="20">SUM(F122-D122)</f>
        <v>-1146.9000000000001</v>
      </c>
      <c r="I122" s="3"/>
    </row>
    <row r="123" spans="1:9" ht="10.5" customHeight="1">
      <c r="A123" s="29" t="s">
        <v>204</v>
      </c>
      <c r="B123" s="43" t="s">
        <v>203</v>
      </c>
      <c r="C123" s="31">
        <v>181875.72</v>
      </c>
      <c r="D123" s="50">
        <f t="shared" si="9"/>
        <v>181.87572</v>
      </c>
      <c r="E123" s="51"/>
      <c r="F123" s="78">
        <v>181.9</v>
      </c>
      <c r="G123" s="16">
        <f t="shared" si="10"/>
        <v>100.0133497753301</v>
      </c>
      <c r="H123" s="16">
        <f t="shared" si="11"/>
        <v>2.428000000000452E-2</v>
      </c>
      <c r="I123" s="3"/>
    </row>
    <row r="124" spans="1:9" ht="10.5" customHeight="1">
      <c r="A124" s="39" t="s">
        <v>260</v>
      </c>
      <c r="B124" s="40" t="s">
        <v>262</v>
      </c>
      <c r="C124" s="36"/>
      <c r="D124" s="50">
        <v>132.80000000000001</v>
      </c>
      <c r="E124" s="51"/>
      <c r="F124" s="50">
        <f t="shared" ref="F124" si="21">SUM(E124/1000)</f>
        <v>0</v>
      </c>
      <c r="G124" s="16">
        <f t="shared" ref="G124" si="22">SUM(F124/D124*100)</f>
        <v>0</v>
      </c>
      <c r="H124" s="16">
        <f t="shared" ref="H124" si="23">SUM(F124-D124)</f>
        <v>-132.80000000000001</v>
      </c>
      <c r="I124" s="3"/>
    </row>
    <row r="125" spans="1:9" ht="10.5" customHeight="1">
      <c r="A125" s="39" t="s">
        <v>261</v>
      </c>
      <c r="B125" s="40" t="s">
        <v>263</v>
      </c>
      <c r="C125" s="36">
        <v>181875.72</v>
      </c>
      <c r="D125" s="50">
        <v>49.1</v>
      </c>
      <c r="E125" s="51"/>
      <c r="F125" s="50">
        <v>181.9</v>
      </c>
      <c r="G125" s="16">
        <f t="shared" si="10"/>
        <v>370.46843177189407</v>
      </c>
      <c r="H125" s="16">
        <f t="shared" si="11"/>
        <v>132.80000000000001</v>
      </c>
      <c r="I125" s="3"/>
    </row>
    <row r="126" spans="1:9" ht="10.5" customHeight="1">
      <c r="A126" s="29" t="s">
        <v>206</v>
      </c>
      <c r="B126" s="43" t="s">
        <v>205</v>
      </c>
      <c r="C126" s="31">
        <v>5319148.9400000004</v>
      </c>
      <c r="D126" s="50">
        <f t="shared" si="9"/>
        <v>5319.14894</v>
      </c>
      <c r="E126" s="51"/>
      <c r="F126" s="50">
        <f t="shared" si="12"/>
        <v>0</v>
      </c>
      <c r="G126" s="16">
        <f t="shared" si="10"/>
        <v>0</v>
      </c>
      <c r="H126" s="16">
        <f t="shared" si="11"/>
        <v>-5319.14894</v>
      </c>
      <c r="I126" s="3"/>
    </row>
    <row r="127" spans="1:9" ht="10.5" customHeight="1">
      <c r="A127" s="39" t="s">
        <v>264</v>
      </c>
      <c r="B127" s="40" t="s">
        <v>266</v>
      </c>
      <c r="C127" s="36">
        <v>5319148.9400000004</v>
      </c>
      <c r="D127" s="50">
        <v>5000</v>
      </c>
      <c r="E127" s="51"/>
      <c r="F127" s="50">
        <f t="shared" si="12"/>
        <v>0</v>
      </c>
      <c r="G127" s="16">
        <f t="shared" si="10"/>
        <v>0</v>
      </c>
      <c r="H127" s="16">
        <f t="shared" si="11"/>
        <v>-5000</v>
      </c>
      <c r="I127" s="3"/>
    </row>
    <row r="128" spans="1:9" ht="10.5" customHeight="1">
      <c r="A128" s="39" t="s">
        <v>265</v>
      </c>
      <c r="B128" s="40" t="s">
        <v>267</v>
      </c>
      <c r="C128" s="36"/>
      <c r="D128" s="50">
        <v>319.10000000000002</v>
      </c>
      <c r="E128" s="51"/>
      <c r="F128" s="50">
        <f t="shared" ref="F128" si="24">SUM(E128/1000)</f>
        <v>0</v>
      </c>
      <c r="G128" s="16">
        <f t="shared" ref="G128" si="25">SUM(F128/D128*100)</f>
        <v>0</v>
      </c>
      <c r="H128" s="16">
        <f t="shared" ref="H128" si="26">SUM(F128-D128)</f>
        <v>-319.10000000000002</v>
      </c>
      <c r="I128" s="3"/>
    </row>
    <row r="129" spans="1:9" ht="10.5" customHeight="1">
      <c r="A129" s="29" t="s">
        <v>208</v>
      </c>
      <c r="B129" s="43" t="s">
        <v>207</v>
      </c>
      <c r="C129" s="31">
        <v>676327.99</v>
      </c>
      <c r="D129" s="50">
        <f t="shared" si="9"/>
        <v>676.32799</v>
      </c>
      <c r="E129" s="51"/>
      <c r="F129" s="50">
        <f t="shared" si="12"/>
        <v>0</v>
      </c>
      <c r="G129" s="16">
        <f t="shared" si="10"/>
        <v>0</v>
      </c>
      <c r="H129" s="16">
        <f t="shared" si="11"/>
        <v>-676.32799</v>
      </c>
      <c r="I129" s="3"/>
    </row>
    <row r="130" spans="1:9" ht="10.5" customHeight="1">
      <c r="A130" s="39" t="s">
        <v>268</v>
      </c>
      <c r="B130" s="40" t="s">
        <v>270</v>
      </c>
      <c r="C130" s="36"/>
      <c r="D130" s="50">
        <v>635.70000000000005</v>
      </c>
      <c r="E130" s="51"/>
      <c r="F130" s="50">
        <f t="shared" ref="F130" si="27">SUM(E130/1000)</f>
        <v>0</v>
      </c>
      <c r="G130" s="16">
        <f t="shared" ref="G130" si="28">SUM(F130/D130*100)</f>
        <v>0</v>
      </c>
      <c r="H130" s="16">
        <f t="shared" ref="H130" si="29">SUM(F130-D130)</f>
        <v>-635.70000000000005</v>
      </c>
      <c r="I130" s="3"/>
    </row>
    <row r="131" spans="1:9" ht="10.5" customHeight="1">
      <c r="A131" s="39" t="s">
        <v>269</v>
      </c>
      <c r="B131" s="40" t="s">
        <v>271</v>
      </c>
      <c r="C131" s="36">
        <v>676327.99</v>
      </c>
      <c r="D131" s="50">
        <v>40.6</v>
      </c>
      <c r="E131" s="51"/>
      <c r="F131" s="50">
        <f t="shared" si="12"/>
        <v>0</v>
      </c>
      <c r="G131" s="16">
        <f t="shared" si="10"/>
        <v>0</v>
      </c>
      <c r="H131" s="16">
        <f t="shared" si="11"/>
        <v>-40.6</v>
      </c>
      <c r="I131" s="3"/>
    </row>
    <row r="132" spans="1:9" ht="10.5" customHeight="1">
      <c r="A132" s="39" t="s">
        <v>336</v>
      </c>
      <c r="B132" s="90" t="s">
        <v>337</v>
      </c>
      <c r="C132" s="37"/>
      <c r="D132" s="52">
        <v>329.3</v>
      </c>
      <c r="E132" s="51"/>
      <c r="F132" s="50">
        <v>0</v>
      </c>
      <c r="G132" s="16">
        <f t="shared" ref="G132:G134" si="30">SUM(F132/D132*100)</f>
        <v>0</v>
      </c>
      <c r="H132" s="16">
        <f t="shared" ref="H132:H134" si="31">SUM(F132-D132)</f>
        <v>-329.3</v>
      </c>
      <c r="I132" s="3"/>
    </row>
    <row r="133" spans="1:9" ht="10.5" customHeight="1">
      <c r="A133" s="39" t="s">
        <v>335</v>
      </c>
      <c r="B133" s="40" t="s">
        <v>338</v>
      </c>
      <c r="C133" s="35"/>
      <c r="D133" s="59">
        <v>240.4</v>
      </c>
      <c r="E133" s="53"/>
      <c r="F133" s="50">
        <v>0</v>
      </c>
      <c r="G133" s="16">
        <f t="shared" si="30"/>
        <v>0</v>
      </c>
      <c r="H133" s="16">
        <f t="shared" si="31"/>
        <v>-240.4</v>
      </c>
      <c r="I133" s="3"/>
    </row>
    <row r="134" spans="1:9" ht="10.5" customHeight="1">
      <c r="A134" s="39" t="s">
        <v>334</v>
      </c>
      <c r="B134" s="40" t="s">
        <v>339</v>
      </c>
      <c r="C134" s="35"/>
      <c r="D134" s="59">
        <v>88.9</v>
      </c>
      <c r="E134" s="53"/>
      <c r="F134" s="50">
        <v>0</v>
      </c>
      <c r="G134" s="16">
        <f t="shared" si="30"/>
        <v>0</v>
      </c>
      <c r="H134" s="16">
        <f t="shared" si="31"/>
        <v>-88.9</v>
      </c>
      <c r="I134" s="3"/>
    </row>
    <row r="135" spans="1:9" ht="10.5" customHeight="1">
      <c r="A135" s="29" t="s">
        <v>210</v>
      </c>
      <c r="B135" s="43" t="s">
        <v>209</v>
      </c>
      <c r="C135" s="91">
        <v>150147300</v>
      </c>
      <c r="D135" s="78">
        <f t="shared" si="9"/>
        <v>150147.29999999999</v>
      </c>
      <c r="E135" s="51"/>
      <c r="F135" s="52">
        <v>22400.6</v>
      </c>
      <c r="G135" s="16">
        <f t="shared" si="10"/>
        <v>14.919082794029597</v>
      </c>
      <c r="H135" s="16">
        <f t="shared" si="11"/>
        <v>-127746.69999999998</v>
      </c>
      <c r="I135" s="3"/>
    </row>
    <row r="136" spans="1:9" ht="10.5" customHeight="1">
      <c r="A136" s="39" t="s">
        <v>272</v>
      </c>
      <c r="B136" s="40" t="s">
        <v>274</v>
      </c>
      <c r="C136" s="36"/>
      <c r="D136" s="50">
        <v>141138.5</v>
      </c>
      <c r="E136" s="77"/>
      <c r="F136" s="59">
        <v>21056.6</v>
      </c>
      <c r="G136" s="58">
        <f t="shared" ref="G136" si="32">SUM(F136/D136*100)</f>
        <v>14.919104284089741</v>
      </c>
      <c r="H136" s="16">
        <f t="shared" ref="H136" si="33">SUM(F136-D136)</f>
        <v>-120081.9</v>
      </c>
      <c r="I136" s="3"/>
    </row>
    <row r="137" spans="1:9" ht="10.5" customHeight="1">
      <c r="A137" s="39" t="s">
        <v>273</v>
      </c>
      <c r="B137" s="60" t="s">
        <v>275</v>
      </c>
      <c r="C137" s="37">
        <v>150147300</v>
      </c>
      <c r="D137" s="52">
        <v>9008.7999999999993</v>
      </c>
      <c r="E137" s="79"/>
      <c r="F137" s="59">
        <v>1344</v>
      </c>
      <c r="G137" s="61">
        <f t="shared" si="10"/>
        <v>14.918746114909867</v>
      </c>
      <c r="H137" s="23">
        <f t="shared" si="11"/>
        <v>-7664.7999999999993</v>
      </c>
      <c r="I137" s="3"/>
    </row>
    <row r="138" spans="1:9" ht="10.5" customHeight="1">
      <c r="A138" s="39" t="s">
        <v>212</v>
      </c>
      <c r="B138" s="34" t="s">
        <v>211</v>
      </c>
      <c r="C138" s="35">
        <v>15116717.300000001</v>
      </c>
      <c r="D138" s="55">
        <v>20913.3</v>
      </c>
      <c r="E138" s="80"/>
      <c r="F138" s="55">
        <v>1507</v>
      </c>
      <c r="G138" s="27">
        <f t="shared" si="10"/>
        <v>7.2059407171512868</v>
      </c>
      <c r="H138" s="27">
        <f t="shared" si="11"/>
        <v>-19406.3</v>
      </c>
      <c r="I138" s="3"/>
    </row>
    <row r="139" spans="1:9" ht="10.5" customHeight="1">
      <c r="A139" s="39" t="s">
        <v>276</v>
      </c>
      <c r="B139" s="40" t="s">
        <v>319</v>
      </c>
      <c r="C139" s="35"/>
      <c r="D139" s="55">
        <v>5796.6</v>
      </c>
      <c r="E139" s="80"/>
      <c r="F139" s="55">
        <v>0</v>
      </c>
      <c r="G139" s="27">
        <f t="shared" ref="G139" si="34">SUM(F139/D139*100)</f>
        <v>0</v>
      </c>
      <c r="H139" s="27">
        <f t="shared" ref="H139" si="35">SUM(F139-D139)</f>
        <v>-5796.6</v>
      </c>
      <c r="I139" s="3"/>
    </row>
    <row r="140" spans="1:9" ht="10.5" customHeight="1">
      <c r="A140" s="39" t="s">
        <v>276</v>
      </c>
      <c r="B140" s="62" t="s">
        <v>277</v>
      </c>
      <c r="C140" s="63"/>
      <c r="D140" s="81">
        <v>2713.3</v>
      </c>
      <c r="E140" s="82"/>
      <c r="F140" s="78">
        <v>678.3</v>
      </c>
      <c r="G140" s="64">
        <f t="shared" ref="G140:G147" si="36">SUM(F140/D140*100)</f>
        <v>24.999078612759369</v>
      </c>
      <c r="H140" s="64">
        <f t="shared" ref="H140:H147" si="37">SUM(F140-D140)</f>
        <v>-2035.0000000000002</v>
      </c>
      <c r="I140" s="3"/>
    </row>
    <row r="141" spans="1:9" ht="10.5" customHeight="1">
      <c r="A141" s="39" t="s">
        <v>276</v>
      </c>
      <c r="B141" s="40" t="s">
        <v>278</v>
      </c>
      <c r="C141" s="46"/>
      <c r="D141" s="47">
        <v>853.3</v>
      </c>
      <c r="E141" s="53"/>
      <c r="F141" s="50">
        <v>213.3</v>
      </c>
      <c r="G141" s="16">
        <f t="shared" si="36"/>
        <v>24.997070198054612</v>
      </c>
      <c r="H141" s="16">
        <f t="shared" si="37"/>
        <v>-640</v>
      </c>
      <c r="I141" s="3"/>
    </row>
    <row r="142" spans="1:9" ht="10.5" customHeight="1">
      <c r="A142" s="39" t="s">
        <v>276</v>
      </c>
      <c r="B142" s="45" t="s">
        <v>279</v>
      </c>
      <c r="C142" s="46"/>
      <c r="D142" s="47">
        <v>371.7</v>
      </c>
      <c r="E142" s="53"/>
      <c r="F142" s="50">
        <v>123.9</v>
      </c>
      <c r="G142" s="16">
        <f t="shared" si="36"/>
        <v>33.333333333333336</v>
      </c>
      <c r="H142" s="16">
        <f t="shared" si="37"/>
        <v>-247.79999999999998</v>
      </c>
      <c r="I142" s="3"/>
    </row>
    <row r="143" spans="1:9" ht="10.5" customHeight="1">
      <c r="A143" s="39" t="s">
        <v>276</v>
      </c>
      <c r="B143" s="40" t="s">
        <v>280</v>
      </c>
      <c r="C143" s="46"/>
      <c r="D143" s="47">
        <v>3648.3</v>
      </c>
      <c r="E143" s="53"/>
      <c r="F143" s="50">
        <f t="shared" ref="F143:F145" si="38">SUM(E143/1000)</f>
        <v>0</v>
      </c>
      <c r="G143" s="16">
        <f t="shared" si="36"/>
        <v>0</v>
      </c>
      <c r="H143" s="16">
        <f t="shared" si="37"/>
        <v>-3648.3</v>
      </c>
      <c r="I143" s="3"/>
    </row>
    <row r="144" spans="1:9" ht="10.5" customHeight="1">
      <c r="A144" s="39" t="s">
        <v>276</v>
      </c>
      <c r="B144" s="40" t="s">
        <v>281</v>
      </c>
      <c r="C144" s="46"/>
      <c r="D144" s="47">
        <v>1383.2</v>
      </c>
      <c r="E144" s="53"/>
      <c r="F144" s="50">
        <f t="shared" si="38"/>
        <v>0</v>
      </c>
      <c r="G144" s="16">
        <f t="shared" si="36"/>
        <v>0</v>
      </c>
      <c r="H144" s="16">
        <f t="shared" si="37"/>
        <v>-1383.2</v>
      </c>
      <c r="I144" s="3"/>
    </row>
    <row r="145" spans="1:10" ht="10.5" customHeight="1">
      <c r="A145" s="39" t="s">
        <v>276</v>
      </c>
      <c r="B145" s="40" t="s">
        <v>282</v>
      </c>
      <c r="C145" s="46"/>
      <c r="D145" s="47">
        <v>311.60000000000002</v>
      </c>
      <c r="E145" s="53"/>
      <c r="F145" s="50">
        <f t="shared" si="38"/>
        <v>0</v>
      </c>
      <c r="G145" s="16">
        <f t="shared" si="36"/>
        <v>0</v>
      </c>
      <c r="H145" s="16">
        <f t="shared" si="37"/>
        <v>-311.60000000000002</v>
      </c>
      <c r="I145" s="3"/>
    </row>
    <row r="146" spans="1:10" ht="10.5" customHeight="1">
      <c r="A146" s="39" t="s">
        <v>276</v>
      </c>
      <c r="B146" s="40" t="s">
        <v>271</v>
      </c>
      <c r="C146" s="46"/>
      <c r="D146" s="47">
        <v>4236</v>
      </c>
      <c r="E146" s="53"/>
      <c r="F146" s="50">
        <v>0</v>
      </c>
      <c r="G146" s="16">
        <f t="shared" si="36"/>
        <v>0</v>
      </c>
      <c r="H146" s="16">
        <f t="shared" si="37"/>
        <v>-4236</v>
      </c>
      <c r="I146" s="3"/>
    </row>
    <row r="147" spans="1:10" ht="10.5" customHeight="1">
      <c r="A147" s="39" t="s">
        <v>276</v>
      </c>
      <c r="B147" s="40" t="s">
        <v>283</v>
      </c>
      <c r="C147" s="46"/>
      <c r="D147" s="47">
        <v>1599.3</v>
      </c>
      <c r="E147" s="53"/>
      <c r="F147" s="50">
        <v>491.4</v>
      </c>
      <c r="G147" s="16">
        <f t="shared" si="36"/>
        <v>30.72594259988745</v>
      </c>
      <c r="H147" s="16">
        <f t="shared" si="37"/>
        <v>-1107.9000000000001</v>
      </c>
      <c r="I147" s="3"/>
      <c r="J147" s="92"/>
    </row>
    <row r="148" spans="1:10" ht="10.5" customHeight="1">
      <c r="A148" s="66" t="s">
        <v>214</v>
      </c>
      <c r="B148" s="67" t="s">
        <v>213</v>
      </c>
      <c r="C148" s="7">
        <v>257491460</v>
      </c>
      <c r="D148" s="48">
        <v>257672</v>
      </c>
      <c r="E148" s="49">
        <v>20160924.399999999</v>
      </c>
      <c r="F148" s="48">
        <v>58699.8</v>
      </c>
      <c r="G148" s="22">
        <f t="shared" si="10"/>
        <v>22.780822130460432</v>
      </c>
      <c r="H148" s="22">
        <f t="shared" si="11"/>
        <v>-198972.2</v>
      </c>
      <c r="I148" s="3"/>
    </row>
    <row r="149" spans="1:10" ht="10.5" customHeight="1">
      <c r="A149" s="33" t="s">
        <v>216</v>
      </c>
      <c r="B149" s="34" t="s">
        <v>215</v>
      </c>
      <c r="C149" s="36">
        <v>219265280</v>
      </c>
      <c r="D149" s="50">
        <v>219282.7</v>
      </c>
      <c r="E149" s="51">
        <v>17745695</v>
      </c>
      <c r="F149" s="50">
        <v>52013</v>
      </c>
      <c r="G149" s="16">
        <f t="shared" si="10"/>
        <v>23.719609435673675</v>
      </c>
      <c r="H149" s="16">
        <f t="shared" si="11"/>
        <v>-167269.70000000001</v>
      </c>
      <c r="I149" s="3"/>
    </row>
    <row r="150" spans="1:10" ht="10.5" customHeight="1">
      <c r="A150" s="33" t="s">
        <v>320</v>
      </c>
      <c r="B150" s="40" t="s">
        <v>321</v>
      </c>
      <c r="C150" s="36"/>
      <c r="D150" s="50">
        <v>703.1</v>
      </c>
      <c r="E150" s="51"/>
      <c r="F150" s="50">
        <v>175.8</v>
      </c>
      <c r="G150" s="16">
        <f t="shared" ref="G150" si="39">SUM(F150/D150*100)</f>
        <v>25.003555681979805</v>
      </c>
      <c r="H150" s="16">
        <f t="shared" ref="H150" si="40">SUM(F150-D150)</f>
        <v>-527.29999999999995</v>
      </c>
      <c r="I150" s="3"/>
    </row>
    <row r="151" spans="1:10" ht="10.5" customHeight="1">
      <c r="A151" s="68" t="s">
        <v>284</v>
      </c>
      <c r="B151" s="93" t="s">
        <v>340</v>
      </c>
      <c r="C151" s="36"/>
      <c r="D151" s="50">
        <v>1025.9000000000001</v>
      </c>
      <c r="E151" s="51"/>
      <c r="F151" s="50">
        <v>252.1</v>
      </c>
      <c r="G151" s="16">
        <f t="shared" ref="G151:G157" si="41">SUM(F151/D151*100)</f>
        <v>24.573545179842089</v>
      </c>
      <c r="H151" s="16">
        <f t="shared" ref="H151:H157" si="42">SUM(F151-D151)</f>
        <v>-773.80000000000007</v>
      </c>
      <c r="I151" s="3"/>
    </row>
    <row r="152" spans="1:10" ht="10.5" customHeight="1">
      <c r="A152" s="39" t="s">
        <v>284</v>
      </c>
      <c r="B152" s="40" t="s">
        <v>341</v>
      </c>
      <c r="C152" s="36"/>
      <c r="D152" s="50">
        <v>215315</v>
      </c>
      <c r="E152" s="51"/>
      <c r="F152" s="50">
        <v>51137.3</v>
      </c>
      <c r="G152" s="16">
        <f t="shared" si="41"/>
        <v>23.749994194552169</v>
      </c>
      <c r="H152" s="16">
        <f t="shared" si="42"/>
        <v>-164177.70000000001</v>
      </c>
      <c r="I152" s="3"/>
    </row>
    <row r="153" spans="1:10" ht="10.5" customHeight="1">
      <c r="A153" s="39" t="s">
        <v>284</v>
      </c>
      <c r="B153" s="45" t="s">
        <v>342</v>
      </c>
      <c r="C153" s="36"/>
      <c r="D153" s="50">
        <v>312.7</v>
      </c>
      <c r="E153" s="51"/>
      <c r="F153" s="50">
        <v>0</v>
      </c>
      <c r="G153" s="16">
        <f t="shared" si="41"/>
        <v>0</v>
      </c>
      <c r="H153" s="16">
        <f t="shared" si="42"/>
        <v>-312.7</v>
      </c>
      <c r="I153" s="3"/>
    </row>
    <row r="154" spans="1:10" ht="10.5" customHeight="1">
      <c r="A154" s="39" t="s">
        <v>284</v>
      </c>
      <c r="B154" s="45" t="s">
        <v>343</v>
      </c>
      <c r="C154" s="36"/>
      <c r="D154" s="50">
        <v>134.80000000000001</v>
      </c>
      <c r="E154" s="51"/>
      <c r="F154" s="50">
        <v>0</v>
      </c>
      <c r="G154" s="16">
        <f t="shared" si="41"/>
        <v>0</v>
      </c>
      <c r="H154" s="16">
        <f t="shared" si="42"/>
        <v>-134.80000000000001</v>
      </c>
      <c r="I154" s="3"/>
    </row>
    <row r="155" spans="1:10" ht="10.5" customHeight="1">
      <c r="A155" s="39" t="s">
        <v>284</v>
      </c>
      <c r="B155" s="40" t="s">
        <v>344</v>
      </c>
      <c r="C155" s="36"/>
      <c r="D155" s="50">
        <v>814.8</v>
      </c>
      <c r="E155" s="51"/>
      <c r="F155" s="50">
        <v>203.7</v>
      </c>
      <c r="G155" s="16">
        <f t="shared" si="41"/>
        <v>25</v>
      </c>
      <c r="H155" s="16">
        <f t="shared" si="42"/>
        <v>-611.09999999999991</v>
      </c>
      <c r="I155" s="3"/>
    </row>
    <row r="156" spans="1:10" ht="10.5" customHeight="1">
      <c r="A156" s="39" t="s">
        <v>284</v>
      </c>
      <c r="B156" s="45" t="s">
        <v>345</v>
      </c>
      <c r="C156" s="36"/>
      <c r="D156" s="50">
        <v>332.1</v>
      </c>
      <c r="E156" s="51"/>
      <c r="F156" s="50">
        <v>83</v>
      </c>
      <c r="G156" s="16">
        <f t="shared" si="41"/>
        <v>24.99247214694369</v>
      </c>
      <c r="H156" s="16">
        <f t="shared" si="42"/>
        <v>-249.10000000000002</v>
      </c>
      <c r="I156" s="3"/>
    </row>
    <row r="157" spans="1:10" ht="10.5" customHeight="1">
      <c r="A157" s="39" t="s">
        <v>284</v>
      </c>
      <c r="B157" s="45" t="s">
        <v>346</v>
      </c>
      <c r="C157" s="36"/>
      <c r="D157" s="50">
        <v>644.29999999999995</v>
      </c>
      <c r="E157" s="51"/>
      <c r="F157" s="50">
        <v>161.1</v>
      </c>
      <c r="G157" s="16">
        <f t="shared" si="41"/>
        <v>25.003880180040355</v>
      </c>
      <c r="H157" s="16">
        <f t="shared" si="42"/>
        <v>-483.19999999999993</v>
      </c>
      <c r="I157" s="3"/>
      <c r="J157" s="65"/>
    </row>
    <row r="158" spans="1:10" ht="10.5" customHeight="1">
      <c r="A158" s="29" t="s">
        <v>218</v>
      </c>
      <c r="B158" s="94" t="s">
        <v>217</v>
      </c>
      <c r="C158" s="31">
        <v>2265600</v>
      </c>
      <c r="D158" s="50">
        <f t="shared" si="9"/>
        <v>2265.6</v>
      </c>
      <c r="E158" s="51">
        <v>566400</v>
      </c>
      <c r="F158" s="50">
        <f t="shared" si="12"/>
        <v>566.4</v>
      </c>
      <c r="G158" s="16">
        <f t="shared" si="10"/>
        <v>25</v>
      </c>
      <c r="H158" s="16">
        <f t="shared" si="11"/>
        <v>-1699.1999999999998</v>
      </c>
      <c r="I158" s="3"/>
      <c r="J158" s="65"/>
    </row>
    <row r="159" spans="1:10" ht="10.5" customHeight="1">
      <c r="A159" s="29" t="s">
        <v>285</v>
      </c>
      <c r="B159" s="44" t="s">
        <v>286</v>
      </c>
      <c r="C159" s="31">
        <v>2265600</v>
      </c>
      <c r="D159" s="50">
        <f t="shared" si="9"/>
        <v>2265.6</v>
      </c>
      <c r="E159" s="51">
        <v>566400</v>
      </c>
      <c r="F159" s="50">
        <f t="shared" si="12"/>
        <v>566.4</v>
      </c>
      <c r="G159" s="16">
        <f t="shared" si="10"/>
        <v>25</v>
      </c>
      <c r="H159" s="16">
        <f t="shared" si="11"/>
        <v>-1699.1999999999998</v>
      </c>
      <c r="I159" s="3"/>
    </row>
    <row r="160" spans="1:10" ht="10.5" customHeight="1">
      <c r="A160" s="29" t="s">
        <v>220</v>
      </c>
      <c r="B160" s="30" t="s">
        <v>219</v>
      </c>
      <c r="C160" s="31">
        <v>10845000</v>
      </c>
      <c r="D160" s="50">
        <f t="shared" si="9"/>
        <v>10845</v>
      </c>
      <c r="E160" s="51"/>
      <c r="F160" s="50">
        <f t="shared" si="12"/>
        <v>0</v>
      </c>
      <c r="G160" s="16">
        <f t="shared" si="10"/>
        <v>0</v>
      </c>
      <c r="H160" s="16">
        <f t="shared" si="11"/>
        <v>-10845</v>
      </c>
      <c r="I160" s="3"/>
    </row>
    <row r="161" spans="1:9" ht="10.5" customHeight="1">
      <c r="A161" s="29" t="s">
        <v>287</v>
      </c>
      <c r="B161" s="38" t="s">
        <v>288</v>
      </c>
      <c r="C161" s="31">
        <v>10845000</v>
      </c>
      <c r="D161" s="50">
        <f t="shared" si="9"/>
        <v>10845</v>
      </c>
      <c r="E161" s="51"/>
      <c r="F161" s="50">
        <f t="shared" si="12"/>
        <v>0</v>
      </c>
      <c r="G161" s="16">
        <f t="shared" si="10"/>
        <v>0</v>
      </c>
      <c r="H161" s="16">
        <f t="shared" si="11"/>
        <v>-10845</v>
      </c>
      <c r="I161" s="3"/>
    </row>
    <row r="162" spans="1:9" ht="10.5" customHeight="1">
      <c r="A162" s="29" t="s">
        <v>222</v>
      </c>
      <c r="B162" s="30" t="s">
        <v>221</v>
      </c>
      <c r="C162" s="31">
        <v>1744700</v>
      </c>
      <c r="D162" s="50">
        <f t="shared" si="9"/>
        <v>1744.7</v>
      </c>
      <c r="E162" s="51">
        <v>14954.4</v>
      </c>
      <c r="F162" s="50">
        <v>263.39999999999998</v>
      </c>
      <c r="G162" s="16">
        <f t="shared" si="10"/>
        <v>15.097151372728835</v>
      </c>
      <c r="H162" s="16">
        <f t="shared" si="11"/>
        <v>-1481.3000000000002</v>
      </c>
      <c r="I162" s="3"/>
    </row>
    <row r="163" spans="1:9" ht="10.5" customHeight="1">
      <c r="A163" s="29" t="s">
        <v>289</v>
      </c>
      <c r="B163" s="38" t="s">
        <v>290</v>
      </c>
      <c r="C163" s="31">
        <v>1744700</v>
      </c>
      <c r="D163" s="50">
        <f t="shared" si="9"/>
        <v>1744.7</v>
      </c>
      <c r="E163" s="51">
        <v>14954.4</v>
      </c>
      <c r="F163" s="50">
        <v>263.39999999999998</v>
      </c>
      <c r="G163" s="16">
        <f t="shared" si="10"/>
        <v>15.097151372728835</v>
      </c>
      <c r="H163" s="16">
        <f t="shared" si="11"/>
        <v>-1481.3000000000002</v>
      </c>
      <c r="I163" s="3"/>
    </row>
    <row r="164" spans="1:9" ht="10.5" customHeight="1">
      <c r="A164" s="29" t="s">
        <v>224</v>
      </c>
      <c r="B164" s="30" t="s">
        <v>223</v>
      </c>
      <c r="C164" s="31">
        <v>98900</v>
      </c>
      <c r="D164" s="50">
        <f t="shared" si="9"/>
        <v>98.9</v>
      </c>
      <c r="E164" s="51"/>
      <c r="F164" s="50">
        <f t="shared" si="12"/>
        <v>0</v>
      </c>
      <c r="G164" s="16">
        <f t="shared" si="10"/>
        <v>0</v>
      </c>
      <c r="H164" s="16">
        <f t="shared" si="11"/>
        <v>-98.9</v>
      </c>
      <c r="I164" s="3"/>
    </row>
    <row r="165" spans="1:9" ht="10.5" customHeight="1">
      <c r="A165" s="29" t="s">
        <v>291</v>
      </c>
      <c r="B165" s="44" t="s">
        <v>292</v>
      </c>
      <c r="C165" s="31">
        <v>98900</v>
      </c>
      <c r="D165" s="50">
        <f t="shared" si="9"/>
        <v>98.9</v>
      </c>
      <c r="E165" s="51"/>
      <c r="F165" s="50">
        <f t="shared" si="12"/>
        <v>0</v>
      </c>
      <c r="G165" s="16">
        <f t="shared" si="10"/>
        <v>0</v>
      </c>
      <c r="H165" s="16">
        <f t="shared" si="11"/>
        <v>-98.9</v>
      </c>
      <c r="I165" s="3"/>
    </row>
    <row r="166" spans="1:9" ht="10.5" customHeight="1">
      <c r="A166" s="29" t="s">
        <v>226</v>
      </c>
      <c r="B166" s="30" t="s">
        <v>225</v>
      </c>
      <c r="C166" s="31">
        <v>15936480</v>
      </c>
      <c r="D166" s="50">
        <f t="shared" si="9"/>
        <v>15936.48</v>
      </c>
      <c r="E166" s="51"/>
      <c r="F166" s="50">
        <v>4023.2</v>
      </c>
      <c r="G166" s="16">
        <f t="shared" si="10"/>
        <v>25.24522353744365</v>
      </c>
      <c r="H166" s="16">
        <f t="shared" si="11"/>
        <v>-11913.279999999999</v>
      </c>
      <c r="I166" s="3"/>
    </row>
    <row r="167" spans="1:9" ht="10.5" customHeight="1">
      <c r="A167" s="29" t="s">
        <v>293</v>
      </c>
      <c r="B167" s="44" t="s">
        <v>294</v>
      </c>
      <c r="C167" s="31">
        <v>15936480</v>
      </c>
      <c r="D167" s="50">
        <f t="shared" ref="D167:D176" si="43">SUM(C167/1000)</f>
        <v>15936.48</v>
      </c>
      <c r="E167" s="51"/>
      <c r="F167" s="50">
        <v>4023.2</v>
      </c>
      <c r="G167" s="16">
        <f t="shared" ref="G167:G183" si="44">SUM(F167/D167*100)</f>
        <v>25.24522353744365</v>
      </c>
      <c r="H167" s="16">
        <f t="shared" ref="H167:H183" si="45">SUM(F167-D167)</f>
        <v>-11913.279999999999</v>
      </c>
      <c r="I167" s="3"/>
    </row>
    <row r="168" spans="1:9" ht="10.5" customHeight="1">
      <c r="A168" s="29" t="s">
        <v>228</v>
      </c>
      <c r="B168" s="30" t="s">
        <v>227</v>
      </c>
      <c r="C168" s="31">
        <v>7335500</v>
      </c>
      <c r="D168" s="50">
        <v>7498.6</v>
      </c>
      <c r="E168" s="51">
        <v>1833875</v>
      </c>
      <c r="F168" s="50">
        <v>1833.9</v>
      </c>
      <c r="G168" s="16">
        <f t="shared" si="44"/>
        <v>24.456565225508761</v>
      </c>
      <c r="H168" s="16">
        <f t="shared" si="45"/>
        <v>-5664.7000000000007</v>
      </c>
      <c r="I168" s="3"/>
    </row>
    <row r="169" spans="1:9" ht="10.5" customHeight="1">
      <c r="A169" s="29" t="s">
        <v>295</v>
      </c>
      <c r="B169" s="38" t="s">
        <v>296</v>
      </c>
      <c r="C169" s="31">
        <v>7335500</v>
      </c>
      <c r="D169" s="50">
        <v>7498.6</v>
      </c>
      <c r="E169" s="51">
        <v>1833875</v>
      </c>
      <c r="F169" s="50">
        <f t="shared" ref="F169:F179" si="46">SUM(E169/1000)</f>
        <v>1833.875</v>
      </c>
      <c r="G169" s="16">
        <f t="shared" si="44"/>
        <v>24.456231829941586</v>
      </c>
      <c r="H169" s="16">
        <f t="shared" si="45"/>
        <v>-5664.7250000000004</v>
      </c>
      <c r="I169" s="3"/>
    </row>
    <row r="170" spans="1:9" ht="10.5" customHeight="1">
      <c r="A170" s="8" t="s">
        <v>230</v>
      </c>
      <c r="B170" s="11" t="s">
        <v>229</v>
      </c>
      <c r="C170" s="7">
        <v>3302309.58</v>
      </c>
      <c r="D170" s="48">
        <v>4702.1000000000004</v>
      </c>
      <c r="E170" s="49"/>
      <c r="F170" s="48">
        <v>1836.4</v>
      </c>
      <c r="G170" s="22">
        <f t="shared" si="44"/>
        <v>39.054890368133385</v>
      </c>
      <c r="H170" s="22">
        <f t="shared" si="45"/>
        <v>-2865.7000000000003</v>
      </c>
      <c r="I170" s="3"/>
    </row>
    <row r="171" spans="1:9" ht="10.5" customHeight="1">
      <c r="A171" s="29" t="s">
        <v>232</v>
      </c>
      <c r="B171" s="32" t="s">
        <v>231</v>
      </c>
      <c r="C171" s="31">
        <v>1746309.58</v>
      </c>
      <c r="D171" s="50">
        <f t="shared" si="43"/>
        <v>1746.3095800000001</v>
      </c>
      <c r="E171" s="51"/>
      <c r="F171" s="52">
        <v>436.6</v>
      </c>
      <c r="G171" s="16">
        <f t="shared" si="44"/>
        <v>25.001294444024065</v>
      </c>
      <c r="H171" s="16">
        <f t="shared" si="45"/>
        <v>-1309.7095800000002</v>
      </c>
      <c r="I171" s="3"/>
    </row>
    <row r="172" spans="1:9" ht="10.5" customHeight="1">
      <c r="A172" s="39" t="s">
        <v>297</v>
      </c>
      <c r="B172" s="60" t="s">
        <v>299</v>
      </c>
      <c r="C172" s="37"/>
      <c r="D172" s="52">
        <v>1641.5</v>
      </c>
      <c r="E172" s="79"/>
      <c r="F172" s="59">
        <v>419.1</v>
      </c>
      <c r="G172" s="58">
        <f t="shared" ref="G172" si="47">SUM(F172/D172*100)</f>
        <v>25.531526043253123</v>
      </c>
      <c r="H172" s="16">
        <f t="shared" ref="H172" si="48">SUM(F172-D172)</f>
        <v>-1222.4000000000001</v>
      </c>
      <c r="I172" s="3"/>
    </row>
    <row r="173" spans="1:9" ht="10.5" customHeight="1">
      <c r="A173" s="39" t="s">
        <v>298</v>
      </c>
      <c r="B173" s="40" t="s">
        <v>300</v>
      </c>
      <c r="C173" s="35">
        <v>1746309.58</v>
      </c>
      <c r="D173" s="55">
        <v>104.8</v>
      </c>
      <c r="E173" s="95"/>
      <c r="F173" s="59">
        <v>17.5</v>
      </c>
      <c r="G173" s="58">
        <f t="shared" si="44"/>
        <v>16.698473282442748</v>
      </c>
      <c r="H173" s="16">
        <f t="shared" si="45"/>
        <v>-87.3</v>
      </c>
      <c r="I173" s="3"/>
    </row>
    <row r="174" spans="1:9" ht="10.5" customHeight="1">
      <c r="A174" s="39" t="s">
        <v>234</v>
      </c>
      <c r="B174" s="34" t="s">
        <v>233</v>
      </c>
      <c r="C174" s="35">
        <v>1556000</v>
      </c>
      <c r="D174" s="55">
        <v>2955.8</v>
      </c>
      <c r="E174" s="80"/>
      <c r="F174" s="55">
        <v>1399.8</v>
      </c>
      <c r="G174" s="58">
        <f t="shared" si="44"/>
        <v>47.35773732999526</v>
      </c>
      <c r="H174" s="16">
        <f t="shared" si="45"/>
        <v>-1556.0000000000002</v>
      </c>
      <c r="I174" s="3"/>
    </row>
    <row r="175" spans="1:9" ht="10.5" customHeight="1">
      <c r="A175" s="39" t="s">
        <v>301</v>
      </c>
      <c r="B175" s="89" t="s">
        <v>347</v>
      </c>
      <c r="C175" s="35"/>
      <c r="D175" s="55">
        <v>1399.8</v>
      </c>
      <c r="E175" s="80"/>
      <c r="F175" s="55">
        <v>1399.8</v>
      </c>
      <c r="G175" s="58">
        <f t="shared" ref="G175" si="49">SUM(F175/D175*100)</f>
        <v>100</v>
      </c>
      <c r="H175" s="16">
        <f t="shared" ref="H175" si="50">SUM(F175-D175)</f>
        <v>0</v>
      </c>
      <c r="I175" s="3"/>
    </row>
    <row r="176" spans="1:9" ht="10.5" customHeight="1">
      <c r="A176" s="39" t="s">
        <v>301</v>
      </c>
      <c r="B176" s="40" t="s">
        <v>302</v>
      </c>
      <c r="C176" s="35">
        <v>1556000</v>
      </c>
      <c r="D176" s="55">
        <f t="shared" si="43"/>
        <v>1556</v>
      </c>
      <c r="E176" s="80"/>
      <c r="F176" s="55">
        <f t="shared" si="46"/>
        <v>0</v>
      </c>
      <c r="G176" s="58">
        <f t="shared" si="44"/>
        <v>0</v>
      </c>
      <c r="H176" s="16">
        <f t="shared" si="45"/>
        <v>-1556</v>
      </c>
      <c r="I176" s="3"/>
    </row>
    <row r="177" spans="1:9" ht="10.5" customHeight="1">
      <c r="A177" s="69" t="s">
        <v>236</v>
      </c>
      <c r="B177" s="25" t="s">
        <v>235</v>
      </c>
      <c r="C177" s="26">
        <v>18733850.030000001</v>
      </c>
      <c r="D177" s="54">
        <v>35933.9</v>
      </c>
      <c r="E177" s="83">
        <v>114908</v>
      </c>
      <c r="F177" s="54">
        <v>17314.900000000001</v>
      </c>
      <c r="G177" s="75">
        <f t="shared" si="44"/>
        <v>48.185418226243186</v>
      </c>
      <c r="H177" s="22">
        <f t="shared" si="45"/>
        <v>-18619</v>
      </c>
      <c r="I177" s="3"/>
    </row>
    <row r="178" spans="1:9" ht="10.5" customHeight="1">
      <c r="A178" s="39" t="s">
        <v>238</v>
      </c>
      <c r="B178" s="34" t="s">
        <v>237</v>
      </c>
      <c r="C178" s="35">
        <v>18733850.030000001</v>
      </c>
      <c r="D178" s="55">
        <v>35933.9</v>
      </c>
      <c r="E178" s="80">
        <v>114908</v>
      </c>
      <c r="F178" s="55">
        <v>17314.900000000001</v>
      </c>
      <c r="G178" s="58">
        <f t="shared" si="44"/>
        <v>48.185418226243186</v>
      </c>
      <c r="H178" s="16">
        <f t="shared" si="45"/>
        <v>-18619</v>
      </c>
      <c r="I178" s="3"/>
    </row>
    <row r="179" spans="1:9" ht="10.5" customHeight="1">
      <c r="A179" s="70" t="s">
        <v>239</v>
      </c>
      <c r="B179" s="34" t="s">
        <v>237</v>
      </c>
      <c r="C179" s="35">
        <v>18733850.030000001</v>
      </c>
      <c r="D179" s="55">
        <v>35933.9</v>
      </c>
      <c r="E179" s="80">
        <v>114908</v>
      </c>
      <c r="F179" s="55">
        <v>17314.900000000001</v>
      </c>
      <c r="G179" s="58">
        <f t="shared" si="44"/>
        <v>48.185418226243186</v>
      </c>
      <c r="H179" s="16">
        <f t="shared" si="45"/>
        <v>-18619</v>
      </c>
      <c r="I179" s="3"/>
    </row>
    <row r="180" spans="1:9" ht="10.5" customHeight="1">
      <c r="A180" s="69" t="s">
        <v>322</v>
      </c>
      <c r="B180" s="25" t="s">
        <v>323</v>
      </c>
      <c r="C180" s="35"/>
      <c r="D180" s="54">
        <v>0</v>
      </c>
      <c r="E180" s="83"/>
      <c r="F180" s="54">
        <v>334.4</v>
      </c>
      <c r="G180" s="58" t="e">
        <f t="shared" ref="G180:G181" si="51">SUM(F180/D180*100)</f>
        <v>#DIV/0!</v>
      </c>
      <c r="H180" s="16">
        <f t="shared" ref="H180:H181" si="52">SUM(F180-D180)</f>
        <v>334.4</v>
      </c>
      <c r="I180" s="3"/>
    </row>
    <row r="181" spans="1:9" ht="10.5" customHeight="1">
      <c r="A181" s="71" t="s">
        <v>324</v>
      </c>
      <c r="B181" s="76" t="s">
        <v>325</v>
      </c>
      <c r="C181" s="35"/>
      <c r="D181" s="55">
        <v>0</v>
      </c>
      <c r="E181" s="80"/>
      <c r="F181" s="55">
        <v>334.4</v>
      </c>
      <c r="G181" s="58" t="e">
        <f t="shared" si="51"/>
        <v>#DIV/0!</v>
      </c>
      <c r="H181" s="16">
        <f t="shared" si="52"/>
        <v>334.4</v>
      </c>
      <c r="I181" s="3"/>
    </row>
    <row r="182" spans="1:9" ht="10.5" customHeight="1">
      <c r="A182" s="72" t="s">
        <v>241</v>
      </c>
      <c r="B182" s="25" t="s">
        <v>240</v>
      </c>
      <c r="C182" s="26">
        <v>-1844186.32</v>
      </c>
      <c r="D182" s="54">
        <v>-2166.5</v>
      </c>
      <c r="E182" s="83">
        <v>-1844186.32</v>
      </c>
      <c r="F182" s="54">
        <v>-2166.5</v>
      </c>
      <c r="G182" s="75">
        <f t="shared" si="44"/>
        <v>100</v>
      </c>
      <c r="H182" s="22">
        <f t="shared" si="45"/>
        <v>0</v>
      </c>
      <c r="I182" s="3"/>
    </row>
    <row r="183" spans="1:9" ht="10.5" customHeight="1">
      <c r="A183" s="73" t="s">
        <v>243</v>
      </c>
      <c r="B183" s="34" t="s">
        <v>242</v>
      </c>
      <c r="C183" s="35">
        <v>-1844186.32</v>
      </c>
      <c r="D183" s="55">
        <v>-2166.5</v>
      </c>
      <c r="E183" s="80">
        <v>-1844186.32</v>
      </c>
      <c r="F183" s="55">
        <v>-2166.5</v>
      </c>
      <c r="G183" s="58">
        <f t="shared" si="44"/>
        <v>100</v>
      </c>
      <c r="H183" s="16">
        <f t="shared" si="45"/>
        <v>0</v>
      </c>
      <c r="I183" s="3"/>
    </row>
    <row r="184" spans="1:9" ht="10.5" customHeight="1">
      <c r="A184" s="74"/>
      <c r="B184" s="28" t="s">
        <v>2</v>
      </c>
      <c r="C184" s="26">
        <v>1040243361.73</v>
      </c>
      <c r="D184" s="54">
        <v>1064827.2</v>
      </c>
      <c r="E184" s="83">
        <v>52391561.719999999</v>
      </c>
      <c r="F184" s="54">
        <v>245144.2</v>
      </c>
      <c r="G184" s="75">
        <f>SUM(F184/D184*100)</f>
        <v>23.021970137502123</v>
      </c>
      <c r="H184" s="22">
        <f>SUM(F184-D184)</f>
        <v>-819683</v>
      </c>
      <c r="I184" s="3"/>
    </row>
    <row r="185" spans="1:9" ht="10.5" customHeight="1">
      <c r="A185" s="4"/>
      <c r="B185" s="12"/>
      <c r="C185" s="6"/>
      <c r="D185" s="17"/>
      <c r="E185" s="6"/>
      <c r="F185" s="17"/>
      <c r="G185" s="17"/>
      <c r="H185" s="17"/>
      <c r="I185" s="3"/>
    </row>
    <row r="186" spans="1:9" ht="18" customHeight="1"/>
    <row r="187" spans="1:9" ht="10.5" customHeight="1"/>
    <row r="188" spans="1:9" ht="10.5" customHeight="1"/>
    <row r="189" spans="1:9" ht="10.5" customHeight="1"/>
    <row r="190" spans="1:9" ht="10.5" customHeight="1"/>
    <row r="191" spans="1:9" ht="10.5" customHeight="1"/>
    <row r="192" spans="1:9" ht="10.5" customHeight="1"/>
    <row r="193" ht="10.5" customHeight="1"/>
    <row r="194" ht="10.5" customHeight="1"/>
    <row r="195" ht="10.5" customHeight="1"/>
    <row r="196" ht="10.5" customHeight="1"/>
  </sheetData>
  <mergeCells count="1">
    <mergeCell ref="A2:H2"/>
  </mergeCells>
  <pageMargins left="0" right="0" top="0" bottom="0"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1088C400-CAC4-473C-B9E0-6D3DC53CEE1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сводка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LASHMANOVA</dc:creator>
  <cp:lastModifiedBy>LASHMANOVA</cp:lastModifiedBy>
  <cp:lastPrinted>2026-02-05T12:04:41Z</cp:lastPrinted>
  <dcterms:created xsi:type="dcterms:W3CDTF">2026-02-05T11:03:18Z</dcterms:created>
  <dcterms:modified xsi:type="dcterms:W3CDTF">2026-04-14T12:28:21Z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_Орг=32010_Ф=0503317M_Период=январь 2026 года_3.xlsx</vt:lpwstr>
  </property>
  <property fmtid="{D5CDD505-2E9C-101B-9397-08002B2CF9AE}" pid="3" name="Название отчета">
    <vt:lpwstr>_Орг=32010_Ф=0503317M_Период=январь 2026 года_3.xlsx</vt:lpwstr>
  </property>
  <property fmtid="{D5CDD505-2E9C-101B-9397-08002B2CF9AE}" pid="4" name="Версия клиента">
    <vt:lpwstr>24.2.848.1125 (.NET Core 6)</vt:lpwstr>
  </property>
  <property fmtid="{D5CDD505-2E9C-101B-9397-08002B2CF9AE}" pid="5" name="Версия базы">
    <vt:lpwstr>19.2.0.8</vt:lpwstr>
  </property>
  <property fmtid="{D5CDD505-2E9C-101B-9397-08002B2CF9AE}" pid="6" name="Пользователь">
    <vt:lpwstr>32010_08</vt:lpwstr>
  </property>
  <property fmtid="{D5CDD505-2E9C-101B-9397-08002B2CF9AE}" pid="7" name="Шаблон">
    <vt:lpwstr>0503317G_20220101.xlt</vt:lpwstr>
  </property>
</Properties>
</file>